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4\DOCS TRIBUNAL 2024\INFORMES MENSUALES\MARZO\"/>
    </mc:Choice>
  </mc:AlternateContent>
  <xr:revisionPtr revIDLastSave="0" documentId="13_ncr:1_{077A4440-C54F-4399-8784-3F5D5581A115}" xr6:coauthVersionLast="47" xr6:coauthVersionMax="47" xr10:uidLastSave="{00000000-0000-0000-0000-000000000000}"/>
  <bookViews>
    <workbookView xWindow="-120" yWindow="-120" windowWidth="29040" windowHeight="15720" tabRatio="929" firstSheet="5" activeTab="14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COLEGIADO'!$B$1:$N$31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4" l="1"/>
  <c r="L13" i="34"/>
  <c r="L11" i="34"/>
  <c r="E15" i="34"/>
  <c r="F15" i="34"/>
  <c r="G15" i="34"/>
  <c r="H15" i="34"/>
  <c r="I15" i="34"/>
  <c r="J15" i="34"/>
  <c r="K15" i="34"/>
  <c r="C17" i="2"/>
  <c r="D16" i="1"/>
  <c r="C16" i="1"/>
  <c r="B17" i="8" l="1"/>
  <c r="C26" i="9"/>
  <c r="C40" i="15"/>
  <c r="C63" i="18" l="1"/>
  <c r="F23" i="10" l="1"/>
  <c r="E19" i="10"/>
  <c r="E23" i="10"/>
  <c r="F15" i="10"/>
  <c r="E15" i="10"/>
  <c r="C37" i="18" l="1"/>
  <c r="D15" i="34" l="1"/>
  <c r="C16" i="9" l="1"/>
  <c r="C31" i="15" l="1"/>
  <c r="D20" i="26" l="1"/>
  <c r="C20" i="26"/>
  <c r="C18" i="5" l="1"/>
  <c r="C16" i="3"/>
  <c r="C17" i="6"/>
  <c r="F27" i="14" l="1"/>
  <c r="D16" i="3" l="1"/>
  <c r="G30" i="14" l="1"/>
  <c r="G31" i="14"/>
  <c r="G32" i="14"/>
  <c r="G29" i="14"/>
  <c r="C17" i="8" l="1"/>
  <c r="G13" i="10"/>
  <c r="D17" i="6" l="1"/>
  <c r="D18" i="5"/>
  <c r="D17" i="2"/>
  <c r="D23" i="10"/>
  <c r="C23" i="10"/>
  <c r="D15" i="10"/>
  <c r="C15" i="10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20" i="10"/>
  <c r="G21" i="10"/>
  <c r="G12" i="10"/>
  <c r="G15" i="10" s="1"/>
  <c r="G23" i="10" l="1"/>
  <c r="G37" i="13"/>
  <c r="C37" i="14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<sst xmlns="http://schemas.openxmlformats.org/spreadsheetml/2006/main" count="309" uniqueCount="203">
  <si>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</si>
  <si>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</si>
  <si>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</si>
  <si>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</si>
  <si>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</si>
  <si>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</si>
  <si>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</si>
  <si>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</si>
  <si>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</si>
  <si>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</si>
  <si>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</si>
  <si>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</si>
  <si>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</si>
  <si>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</si>
  <si>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</si>
  <si>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</si>
  <si>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</si>
  <si>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</si>
  <si>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</si>
  <si>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</si>
  <si>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</si>
  <si>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</si>
  <si>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</si>
  <si>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</si>
  <si>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</si>
  <si>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</si>
  <si>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</si>
  <si>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</si>
  <si>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</si>
  <si>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</si>
  <si>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</si>
  <si>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</si>
  <si>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</si>
  <si>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</si>
  <si>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</si>
  <si>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</si>
  <si>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</si>
  <si>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</si>
  <si>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</si>
  <si>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</si>
  <si>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</si>
  <si>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</si>
  <si>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</si>
  <si>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</si>
  <si>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</si>
  <si>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</si>
  <si>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</si>
  <si>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</si>
  <si>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</si>
  <si>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</si>
  <si>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</si>
  <si>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</si>
  <si>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</si>
  <si>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</si>
  <si>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</si>
  <si>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</si>
  <si>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</si>
  <si>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</si>
  <si>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</si>
  <si>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</si>
  <si>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</si>
  <si>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</si>
  <si>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</si>
  <si>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</si>
  <si>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</si>
  <si>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</si>
  <si>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</si>
  <si>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</si>
  <si>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</si>
  <si>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</si>
  <si>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</si>
  <si>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</si>
  <si>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</si>
  <si>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</si>
  <si>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</si>
  <si>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</si>
  <si>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</si>
  <si>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</si>
  <si>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</si>
  <si>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</si>
  <si>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</si>
  <si>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</si>
  <si>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</si>
  <si>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</si>
  <si>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</si>
  <si>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</si>
  <si>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</si>
  <si>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</si>
  <si>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</si>
  <si>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</si>
  <si>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</si>
  <si>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</si>
  <si>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</si>
  <si>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</si>
  <si>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</si>
  <si>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</si>
  <si>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</si>
  <si>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</si>
  <si>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</si>
  <si>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</si>
  <si>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</si>
  <si>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</si>
  <si>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</si>
  <si>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</si>
  <si>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</si>
  <si>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</si>
  <si>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</si>
  <si>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</si>
  <si>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</si>
  <si>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</si>
  <si>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</si>
  <si>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</si>
  <si>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</si>
  <si>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</si>
  <si>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</si>
  <si>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</si>
  <si>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</si>
  <si>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</si>
  <si>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</si>
  <si>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</si>
  <si>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</si>
  <si>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</si>
  <si>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</si>
  <si>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</si>
  <si>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</si>
  <si>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</si>
  <si>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</si>
  <si>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</si>
  <si>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</si>
  <si>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</si>
  <si>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</si>
  <si>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</si>
  <si>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</si>
  <si>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</si>
  <si>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</si>
  <si>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</si>
  <si>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</si>
  <si>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</si>
  <si>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</si>
  <si>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</si>
  <si>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</si>
  <si>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EXHORTO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</si>
  <si>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</si>
  <si>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</si>
  <si>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</si>
  <si>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</si>
  <si>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</si>
  <si>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</si>
  <si>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</si>
  <si>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</si>
  <si>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 xml:space="preserve">ACCIDENTES EN PERIFERICO 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</si>
  <si>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</si>
  <si>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</si>
  <si>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</si>
  <si>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</si>
  <si>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</si>
  <si>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</si>
  <si>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</si>
  <si>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</si>
  <si>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</si>
  <si>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</si>
  <si>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BLVD. EJERCITO MEXICANO Y BLVD. INDEPENDENCIA</t>
  </si>
  <si>
    <t>OTROS</t>
  </si>
  <si>
    <t>MARZO</t>
  </si>
  <si>
    <t>MZO</t>
  </si>
  <si>
    <t>MZO/23</t>
  </si>
  <si>
    <t xml:space="preserve">ASUNTOS VIALES CONSIGNADOS  AL M.P.  </t>
  </si>
  <si>
    <t>GRUAS 2023</t>
  </si>
  <si>
    <t xml:space="preserve">ACCIDENTES VIALES  MARZO </t>
  </si>
  <si>
    <t xml:space="preserve"> CAUSAS DETERMINANTES  DE ACCIDENTES VIALES MARZO </t>
  </si>
  <si>
    <t>BLVD. EJERCITO MEXICANO SOBRE PUENTE EL CAMPESINO</t>
  </si>
  <si>
    <t>FALTA DE MERITOS</t>
  </si>
  <si>
    <t>MZO/24</t>
  </si>
  <si>
    <t>ESTADO  DE   EBRIEDAD  POR HORA MARZO    2024</t>
  </si>
  <si>
    <t>EDAD  DE LOS CONDUCTORES INVOLUCRADOS EN ESTADO  DE EBRIEDAD 2024</t>
  </si>
  <si>
    <t>DE MARZO   2024</t>
  </si>
  <si>
    <t>DE MARZO  2024</t>
  </si>
  <si>
    <t>GRUAS 2024</t>
  </si>
  <si>
    <t xml:space="preserve"> MARZO 2 0 2 4</t>
  </si>
  <si>
    <t>SALIDAS DIFERENTES A LA MULTA  MARZO   2024</t>
  </si>
  <si>
    <t xml:space="preserve"> DETENIDOS    MARZO   2024</t>
  </si>
  <si>
    <t>MA R Z O    2 0 2  4</t>
  </si>
  <si>
    <t>MARZO  2024</t>
  </si>
  <si>
    <t>BLVD. INDEPENDENCIA Y C. DE LOS OLIVOS</t>
  </si>
  <si>
    <t>CALZ. SALTILLO 400 Y PASEO DE LOS CALVOS</t>
  </si>
  <si>
    <t>CALZ. SALTILLO 400 Y C. PAVORREAL</t>
  </si>
  <si>
    <t>BLVD. INDEPENDENCIA Y CALZ. ABASTOS</t>
  </si>
  <si>
    <t>CALZ. COLON Y AV. ESCOBEDO</t>
  </si>
  <si>
    <t>CALZ. DIVISIÓN DEL NORTE Y PROF. ANTONIO VIGATA SIMO</t>
  </si>
  <si>
    <t>AV. CORREGIDORA Y AV. EL SIGLO DE TORREÓN</t>
  </si>
  <si>
    <t>BLVD. INDEPENDENCIA Y AV. IGNACIO COMONFORT</t>
  </si>
  <si>
    <t>BLVD. REVOLUCIÓN Y C. BELGICA</t>
  </si>
  <si>
    <t>BLVD. CONSTITUCIÓN Y C. RODRIGUEZ</t>
  </si>
  <si>
    <t>BLVD. TORREÓN MATAMOROS FTE AL CAMPO MILITAR</t>
  </si>
  <si>
    <t>BLVD. REVOLUCIÓN Y CALZ. SALTILLO 400 (PUENTE DIANA LAURA)</t>
  </si>
  <si>
    <t>BLVD. EJERCITO MEXICANO Y CALZ. DEL JESUITA JUAN  AGUSTIN DE ESPINOZA</t>
  </si>
  <si>
    <t>BLVD. EJERCITO MEXICANO Y ANTIG. CARRETERA TORREÓN SAN PEDRO</t>
  </si>
  <si>
    <t>BLVD. EJERCITO MEXICANOC. SALTILLO</t>
  </si>
  <si>
    <t>BLVD. EJERCITO MEXICANO Y AV. PROLONG. BRAVO OTE</t>
  </si>
  <si>
    <t>BLVD. EJERCITO MEXICANO FRENTE A PUERTA AMARILLA</t>
  </si>
  <si>
    <t>BLVD. EJERCITO MEXICANO Y DIFERENTES PUNTOS</t>
  </si>
  <si>
    <t>TRABAJO COMUNITARIO</t>
  </si>
  <si>
    <t>ORDEN DE 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</si>
</sst>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0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7" fillId="0" borderId="56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38" fillId="0" borderId="23" xfId="0" applyFont="1" applyBorder="1" applyAlignment="1">
      <alignment horizontal="center" vertical="center"/>
    </xf>
    <xf numFmtId="0" fontId="27" fillId="0" borderId="62" xfId="0" applyFont="1" applyBorder="1"/>
    <xf numFmtId="0" fontId="27" fillId="0" borderId="69" xfId="0" applyFont="1" applyBorder="1"/>
    <xf numFmtId="0" fontId="26" fillId="0" borderId="63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6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50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3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357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MZO/24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324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4384768"/>
        <c:axId val="159283392"/>
        <c:axId val="0"/>
      </c:bar3DChart>
      <c:catAx>
        <c:axId val="164384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9283392"/>
        <c:crosses val="autoZero"/>
        <c:auto val="1"/>
        <c:lblAlgn val="ctr"/>
        <c:lblOffset val="100"/>
        <c:noMultiLvlLbl val="0"/>
      </c:catAx>
      <c:valAx>
        <c:axId val="159283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4384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21</c:v>
                </c:pt>
                <c:pt idx="1">
                  <c:v>26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MZO/24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30</c:v>
                </c:pt>
                <c:pt idx="1">
                  <c:v>34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875328"/>
        <c:axId val="191643648"/>
        <c:axId val="0"/>
      </c:bar3DChart>
      <c:catAx>
        <c:axId val="19587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1643648"/>
        <c:crosses val="autoZero"/>
        <c:auto val="1"/>
        <c:lblAlgn val="ctr"/>
        <c:lblOffset val="100"/>
        <c:noMultiLvlLbl val="0"/>
      </c:catAx>
      <c:valAx>
        <c:axId val="191643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8753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854</c:v>
                </c:pt>
                <c:pt idx="1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MZO/24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772</c:v>
                </c:pt>
                <c:pt idx="1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56768"/>
        <c:axId val="191647680"/>
        <c:axId val="0"/>
      </c:bar3DChart>
      <c:catAx>
        <c:axId val="19625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1647680"/>
        <c:crosses val="autoZero"/>
        <c:auto val="1"/>
        <c:lblAlgn val="ctr"/>
        <c:lblOffset val="100"/>
        <c:noMultiLvlLbl val="0"/>
      </c:catAx>
      <c:valAx>
        <c:axId val="191647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56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D-4A10-A2CD-D74E74E51B73}"/>
            </c:ext>
          </c:extLst>
        </c:ser>
        <c:ser>
          <c:idx val="7"/>
          <c:order val="7"/>
          <c:tx>
            <c:strRef>
              <c:f>'SALIDAS DIF.  MULTA'!$K$10</c:f>
              <c:strCache>
                <c:ptCount val="1"/>
                <c:pt idx="0">
                  <c:v>ORDEN DE AP.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FD-4A10-A2CD-D74E74E51B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1"/>
        <c:axPos val="b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97462528"/>
        <c:axId val="192377344"/>
        <c:axId val="0"/>
      </c:bar3DChart>
      <c:catAx>
        <c:axId val="197462528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2377344"/>
        <c:crosses val="autoZero"/>
        <c:auto val="1"/>
        <c:lblAlgn val="ctr"/>
        <c:lblOffset val="100"/>
        <c:noMultiLvlLbl val="0"/>
      </c:catAx>
      <c:valAx>
        <c:axId val="19237734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7462528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0">
                  <c:v>1</c:v>
                </c:pt>
                <c:pt idx="2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462016"/>
        <c:axId val="192380224"/>
        <c:axId val="0"/>
      </c:bar3DChart>
      <c:catAx>
        <c:axId val="197462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380224"/>
        <c:crosses val="autoZero"/>
        <c:auto val="1"/>
        <c:lblAlgn val="ctr"/>
        <c:lblOffset val="100"/>
        <c:noMultiLvlLbl val="0"/>
      </c:catAx>
      <c:valAx>
        <c:axId val="192380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74620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61</c:v>
                </c:pt>
                <c:pt idx="4">
                  <c:v>84</c:v>
                </c:pt>
                <c:pt idx="5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MZO/24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44</c:v>
                </c:pt>
                <c:pt idx="4">
                  <c:v>47</c:v>
                </c:pt>
                <c:pt idx="5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6092288"/>
        <c:axId val="170313408"/>
        <c:axId val="0"/>
      </c:bar3DChart>
      <c:catAx>
        <c:axId val="16609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0313408"/>
        <c:crosses val="autoZero"/>
        <c:auto val="1"/>
        <c:lblAlgn val="ctr"/>
        <c:lblOffset val="100"/>
        <c:noMultiLvlLbl val="0"/>
      </c:catAx>
      <c:valAx>
        <c:axId val="170313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0922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MZO/24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17</c:v>
                </c:pt>
                <c:pt idx="1">
                  <c:v>25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414144"/>
        <c:axId val="170318016"/>
        <c:axId val="0"/>
      </c:bar3DChart>
      <c:catAx>
        <c:axId val="16941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0318016"/>
        <c:crosses val="autoZero"/>
        <c:auto val="1"/>
        <c:lblAlgn val="ctr"/>
        <c:lblOffset val="100"/>
        <c:noMultiLvlLbl val="0"/>
      </c:catAx>
      <c:valAx>
        <c:axId val="170318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414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MZO/23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MZO/24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533440"/>
        <c:axId val="192731904"/>
        <c:axId val="0"/>
      </c:bar3DChart>
      <c:catAx>
        <c:axId val="16953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731904"/>
        <c:crosses val="autoZero"/>
        <c:auto val="1"/>
        <c:lblAlgn val="ctr"/>
        <c:lblOffset val="100"/>
        <c:noMultiLvlLbl val="0"/>
      </c:catAx>
      <c:valAx>
        <c:axId val="192731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533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11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14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16</c:v>
                </c:pt>
                <c:pt idx="15">
                  <c:v>25</c:v>
                </c:pt>
                <c:pt idx="16">
                  <c:v>27</c:v>
                </c:pt>
                <c:pt idx="17">
                  <c:v>20</c:v>
                </c:pt>
                <c:pt idx="18">
                  <c:v>20</c:v>
                </c:pt>
                <c:pt idx="19">
                  <c:v>21</c:v>
                </c:pt>
                <c:pt idx="20">
                  <c:v>18</c:v>
                </c:pt>
                <c:pt idx="21">
                  <c:v>14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69915904"/>
        <c:axId val="195040320"/>
        <c:axId val="0"/>
      </c:bar3DChart>
      <c:catAx>
        <c:axId val="16991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040320"/>
        <c:crosses val="autoZero"/>
        <c:auto val="1"/>
        <c:lblAlgn val="ctr"/>
        <c:lblOffset val="100"/>
        <c:noMultiLvlLbl val="0"/>
      </c:catAx>
      <c:valAx>
        <c:axId val="1950403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991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11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14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16</c:v>
                </c:pt>
                <c:pt idx="15">
                  <c:v>25</c:v>
                </c:pt>
                <c:pt idx="16">
                  <c:v>27</c:v>
                </c:pt>
                <c:pt idx="17">
                  <c:v>20</c:v>
                </c:pt>
                <c:pt idx="18">
                  <c:v>20</c:v>
                </c:pt>
                <c:pt idx="19">
                  <c:v>21</c:v>
                </c:pt>
                <c:pt idx="20">
                  <c:v>18</c:v>
                </c:pt>
                <c:pt idx="21">
                  <c:v>14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0483200"/>
        <c:axId val="195138624"/>
        <c:axId val="0"/>
      </c:bar3DChart>
      <c:catAx>
        <c:axId val="170483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138624"/>
        <c:crosses val="autoZero"/>
        <c:auto val="1"/>
        <c:lblAlgn val="ctr"/>
        <c:lblOffset val="100"/>
        <c:noMultiLvlLbl val="0"/>
      </c:catAx>
      <c:valAx>
        <c:axId val="19513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8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0481664"/>
        <c:axId val="195139776"/>
        <c:axId val="0"/>
      </c:bar3DChart>
      <c:catAx>
        <c:axId val="1704816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139776"/>
        <c:crosses val="autoZero"/>
        <c:auto val="1"/>
        <c:lblAlgn val="ctr"/>
        <c:lblOffset val="100"/>
        <c:noMultiLvlLbl val="0"/>
      </c:catAx>
      <c:valAx>
        <c:axId val="19513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8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447</c:v>
                </c:pt>
                <c:pt idx="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3769984"/>
        <c:axId val="164619968"/>
        <c:axId val="0"/>
      </c:bar3DChart>
      <c:catAx>
        <c:axId val="19376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4619968"/>
        <c:crosses val="autoZero"/>
        <c:auto val="1"/>
        <c:lblAlgn val="ctr"/>
        <c:lblOffset val="100"/>
        <c:noMultiLvlLbl val="0"/>
      </c:catAx>
      <c:valAx>
        <c:axId val="164619968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376998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699599</xdr:colOff>
      <xdr:row>1</xdr:row>
      <xdr:rowOff>0</xdr:rowOff>
    </xdr:from>
    <xdr:to>
      <xdr:col>12</xdr:col>
      <xdr:colOff>589202</xdr:colOff>
      <xdr:row>10</xdr:row>
      <xdr:rowOff>241300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42199" y="165100"/>
          <a:ext cx="1515203" cy="19304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0300" y="11176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726731</xdr:colOff>
      <xdr:row>0</xdr:row>
      <xdr:rowOff>0</xdr:rowOff>
    </xdr:from>
    <xdr:to>
      <xdr:col>11</xdr:col>
      <xdr:colOff>990600</xdr:colOff>
      <xdr:row>8</xdr:row>
      <xdr:rowOff>179856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18431" y="0"/>
          <a:ext cx="1283044" cy="1475256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4</xdr:row>
      <xdr:rowOff>66675</xdr:rowOff>
    </xdr:from>
    <xdr:to>
      <xdr:col>10</xdr:col>
      <xdr:colOff>238125</xdr:colOff>
      <xdr:row>4</xdr:row>
      <xdr:rowOff>114888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457200" y="714375"/>
          <a:ext cx="9572625" cy="48213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103097</xdr:colOff>
      <xdr:row>4</xdr:row>
      <xdr:rowOff>161242</xdr:rowOff>
    </xdr:from>
    <xdr:to>
      <xdr:col>10</xdr:col>
      <xdr:colOff>666750</xdr:colOff>
      <xdr:row>5</xdr:row>
      <xdr:rowOff>45036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465047" y="808942"/>
          <a:ext cx="9993403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57150</xdr:colOff>
      <xdr:row>19</xdr:row>
      <xdr:rowOff>123825</xdr:rowOff>
    </xdr:from>
    <xdr:to>
      <xdr:col>11</xdr:col>
      <xdr:colOff>466724</xdr:colOff>
      <xdr:row>36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0</xdr:colOff>
      <xdr:row>10</xdr:row>
      <xdr:rowOff>38101</xdr:rowOff>
    </xdr:from>
    <xdr:to>
      <xdr:col>13</xdr:col>
      <xdr:colOff>752475</xdr:colOff>
      <xdr:row>26</xdr:row>
      <xdr:rowOff>104776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134673</xdr:colOff>
      <xdr:row>0</xdr:row>
      <xdr:rowOff>38100</xdr:rowOff>
    </xdr:from>
    <xdr:to>
      <xdr:col>14</xdr:col>
      <xdr:colOff>119302</xdr:colOff>
      <xdr:row>9</xdr:row>
      <xdr:rowOff>152400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729773" y="38100"/>
          <a:ext cx="1610229" cy="203200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393700</xdr:colOff>
      <xdr:row>0</xdr:row>
      <xdr:rowOff>88900</xdr:rowOff>
    </xdr:from>
    <xdr:to>
      <xdr:col>13</xdr:col>
      <xdr:colOff>462202</xdr:colOff>
      <xdr:row>10</xdr:row>
      <xdr:rowOff>194742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820400" y="88900"/>
          <a:ext cx="1694102" cy="2137842"/>
        </a:xfrm>
        <a:prstGeom prst="rect">
          <a:avLst/>
        </a:prstGeom>
      </xdr:spPr>
    </xdr:pic>
    <xdr:clientData/>
  </xdr:twoCellAnchor>
  <xdr:twoCellAnchor>
    <xdr:from>
      <xdr:col>0</xdr:col>
      <xdr:colOff>419100</xdr:colOff>
      <xdr:row>4</xdr:row>
      <xdr:rowOff>114300</xdr:rowOff>
    </xdr:from>
    <xdr:to>
      <xdr:col>11</xdr:col>
      <xdr:colOff>406278</xdr:colOff>
      <xdr:row>4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19100" y="1003300"/>
          <a:ext cx="1041387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228600</xdr:colOff>
      <xdr:row>5</xdr:row>
      <xdr:rowOff>88900</xdr:rowOff>
    </xdr:from>
    <xdr:to>
      <xdr:col>11</xdr:col>
      <xdr:colOff>444500</xdr:colOff>
      <xdr:row>5</xdr:row>
      <xdr:rowOff>134619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49300" y="1168400"/>
          <a:ext cx="10121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266700</xdr:colOff>
      <xdr:row>1</xdr:row>
      <xdr:rowOff>101600</xdr:rowOff>
    </xdr:from>
    <xdr:to>
      <xdr:col>13</xdr:col>
      <xdr:colOff>360602</xdr:colOff>
      <xdr:row>12</xdr:row>
      <xdr:rowOff>175995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680700" y="292100"/>
          <a:ext cx="1719502" cy="2169895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11</xdr:col>
      <xdr:colOff>256320</xdr:colOff>
      <xdr:row>6</xdr:row>
      <xdr:rowOff>185419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04802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11</xdr:col>
      <xdr:colOff>304800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9766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495300</xdr:colOff>
      <xdr:row>51</xdr:row>
      <xdr:rowOff>25299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147299" y="9448800"/>
          <a:ext cx="1803401" cy="20953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2" dataDxfId="130" headerRowBorderDxfId="131" tableBorderDxfId="129" totalsRowBorderDxfId="128">
  <tableColumns count="3">
    <tableColumn id="1" xr3:uid="{00000000-0010-0000-0000-000001000000}" name="CONCEPTO" dataDxfId="127"/>
    <tableColumn id="2" xr3:uid="{00000000-0010-0000-0000-000002000000}" name="MZO/23" dataDxfId="126"/>
    <tableColumn id="3" xr3:uid="{00000000-0010-0000-0000-000003000000}" name="MZO/24" dataDxfId="125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3" dataDxfId="61" headerRowBorderDxfId="62" tableBorderDxfId="60" headerRowCellStyle="Normal 2">
  <tableColumns count="2">
    <tableColumn id="1" xr3:uid="{00000000-0010-0000-0900-000001000000}" name="VEHICULO" dataDxfId="59" dataCellStyle="Normal 2"/>
    <tableColumn id="2" xr3:uid="{00000000-0010-0000-0900-000002000000}" name="CANTIDAD" dataDxfId="58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6" headerRowBorderDxfId="57" tableBorderDxfId="55">
  <tableColumns count="2">
    <tableColumn id="1" xr3:uid="{00000000-0010-0000-0A00-000001000000}" name="CONCEPTO" dataDxfId="54"/>
    <tableColumn id="2" xr3:uid="{00000000-0010-0000-0A00-000002000000}" name="Columna1" dataDxfId="53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2" totalsRowShown="0" headerRowDxfId="52" dataDxfId="50" headerRowBorderDxfId="51" tableBorderDxfId="49" totalsRowBorderDxfId="48">
  <tableColumns count="2">
    <tableColumn id="1" xr3:uid="{00000000-0010-0000-0B00-000001000000}" name="CRUCERO" dataDxfId="47"/>
    <tableColumn id="2" xr3:uid="{00000000-0010-0000-0B00-000002000000}" name="No. INCIDENTES" dataDxfId="46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5" dataDxfId="43" headerRowBorderDxfId="44" tableBorderDxfId="42">
  <tableColumns count="3">
    <tableColumn id="1" xr3:uid="{00000000-0010-0000-0C00-000001000000}" name="CONCEPTO" dataDxfId="41"/>
    <tableColumn id="2" xr3:uid="{00000000-0010-0000-0C00-000002000000}" name="MZO/23" dataDxfId="40"/>
    <tableColumn id="3" xr3:uid="{00000000-0010-0000-0C00-000003000000}" name="MZO/24" dataDxfId="39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38" dataDxfId="36" headerRowBorderDxfId="37" tableBorderDxfId="35">
  <tableColumns count="3">
    <tableColumn id="1" xr3:uid="{00000000-0010-0000-0D00-000001000000}" name="CONCEPTO" dataDxfId="34"/>
    <tableColumn id="2" xr3:uid="{00000000-0010-0000-0D00-000002000000}" name="MZO/23" dataDxfId="33"/>
    <tableColumn id="3" xr3:uid="{00000000-0010-0000-0D00-000003000000}" name="MZO/24" dataDxfId="32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L15" totalsRowShown="0" headerRowDxfId="31" dataDxfId="29" headerRowBorderDxfId="30" tableBorderDxfId="28">
  <tableColumns count="10">
    <tableColumn id="1" xr3:uid="{00000000-0010-0000-0E00-000001000000}" name="Columna1" dataDxfId="27"/>
    <tableColumn id="2" xr3:uid="{00000000-0010-0000-0E00-000002000000}" name="CUMPLIDOS" dataDxfId="26"/>
    <tableColumn id="3" xr3:uid="{00000000-0010-0000-0E00-000003000000}" name="AMONESTADOS" dataDxfId="25"/>
    <tableColumn id="4" xr3:uid="{00000000-0010-0000-0E00-000004000000}" name="TRABAJO COMUNITARIO" dataDxfId="24"/>
    <tableColumn id="5" xr3:uid="{00000000-0010-0000-0E00-000005000000}" name="PREESC. MÉDICA" dataDxfId="23"/>
    <tableColumn id="6" xr3:uid="{00000000-0010-0000-0E00-000006000000}" name="A.A." dataDxfId="22"/>
    <tableColumn id="7" xr3:uid="{00000000-0010-0000-0E00-000007000000}" name="FALTA DE MERITOS" dataDxfId="21"/>
    <tableColumn id="8" xr3:uid="{92ABB32C-5918-4EF2-B073-4C124757FF86}" name="OTROS" dataDxfId="20"/>
    <tableColumn id="10" xr3:uid="{D1DA0863-BABE-4BA5-AAA8-79701EDEEFEC}" name="ORDEN DE AP.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4" dataDxfId="122" headerRowBorderDxfId="123" tableBorderDxfId="121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0" dataCellStyle="Normal 2"/>
    <tableColumn id="2" xr3:uid="{00000000-0010-0000-0100-000002000000}" name="MZO/23" dataDxfId="119" dataCellStyle="Normal 2"/>
    <tableColumn id="3" xr3:uid="{00000000-0010-0000-0100-000003000000}" name="MZO/24" dataDxfId="118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7" dataDxfId="115" headerRowBorderDxfId="116" tableBorderDxfId="114">
  <tableColumns count="3">
    <tableColumn id="1" xr3:uid="{00000000-0010-0000-0200-000001000000}" name="CONCEPTO" dataDxfId="113" dataCellStyle="Normal 2"/>
    <tableColumn id="2" xr3:uid="{00000000-0010-0000-0200-000002000000}" name="MZO/23" dataDxfId="112" dataCellStyle="Normal 2"/>
    <tableColumn id="3" xr3:uid="{00000000-0010-0000-0200-000003000000}" name="MZO/24" dataDxfId="111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0" dataDxfId="108" headerRowBorderDxfId="109" tableBorderDxfId="107">
  <tableColumns count="3">
    <tableColumn id="1" xr3:uid="{00000000-0010-0000-0300-000001000000}" name="CONCEPTO" dataDxfId="106" dataCellStyle="Normal 2"/>
    <tableColumn id="2" xr3:uid="{00000000-0010-0000-0300-000002000000}" name="MZO/23" dataDxfId="105" dataCellStyle="Normal 2"/>
    <tableColumn id="3" xr3:uid="{00000000-0010-0000-0300-000003000000}" name="MZO/24" dataDxfId="104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3" dataDxfId="101" headerRowBorderDxfId="102" tableBorderDxfId="100" headerRowCellStyle="Normal 2">
  <tableColumns count="6">
    <tableColumn id="1" xr3:uid="{00000000-0010-0000-0400-000001000000}" name="EDAD" dataDxfId="99"/>
    <tableColumn id="2" xr3:uid="{00000000-0010-0000-0400-000002000000}" name="CHOQUES" dataDxfId="98"/>
    <tableColumn id="3" xr3:uid="{00000000-0010-0000-0400-000003000000}" name="ATROPELLOS" dataDxfId="97"/>
    <tableColumn id="4" xr3:uid="{00000000-0010-0000-0400-000004000000}" name="VOLCADURAS" dataDxfId="96"/>
    <tableColumn id="5" xr3:uid="{00000000-0010-0000-0400-000005000000}" name="CAIDA DE PERSONA" dataDxfId="95"/>
    <tableColumn id="6" xr3:uid="{00000000-0010-0000-0400-000006000000}" name="COMPUTO" dataDxfId="9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3" dataDxfId="91" headerRowBorderDxfId="92" tableBorderDxfId="90" headerRowCellStyle="Normal 2" dataCellStyle="Normal 2">
  <tableColumns count="6">
    <tableColumn id="1" xr3:uid="{00000000-0010-0000-0500-000001000000}" name="HORA" dataDxfId="89"/>
    <tableColumn id="2" xr3:uid="{00000000-0010-0000-0500-000002000000}" name="CHOQUES" dataDxfId="88" dataCellStyle="Normal 2"/>
    <tableColumn id="3" xr3:uid="{00000000-0010-0000-0500-000003000000}" name="ATROPELLOS" dataDxfId="87" dataCellStyle="Normal 2"/>
    <tableColumn id="4" xr3:uid="{00000000-0010-0000-0500-000004000000}" name="VOLCADURAS" dataDxfId="86" dataCellStyle="Normal 2"/>
    <tableColumn id="5" xr3:uid="{00000000-0010-0000-0500-000005000000}" name="CAIDA DE PERSONA" dataDxfId="85" dataCellStyle="Normal 2"/>
    <tableColumn id="6" xr3:uid="{00000000-0010-0000-0500-000006000000}" name="COMPUTO" dataDxfId="84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3" dataDxfId="81" headerRowBorderDxfId="82" tableBorderDxfId="80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9"/>
    <tableColumn id="2" xr3:uid="{00000000-0010-0000-0600-000002000000}" name="ESTADO  DE EBRIEDAD" dataDxfId="78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77" dataDxfId="75" headerRowBorderDxfId="76" tableBorderDxfId="74" totalsRowBorderDxfId="73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2"/>
    <tableColumn id="2" xr3:uid="{00000000-0010-0000-0700-000002000000}" name="ESTADO  DE EBRIEDAD" dataDxfId="71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0" dataDxfId="68" headerRowBorderDxfId="69" tableBorderDxfId="67" totalsRowBorderDxfId="66" headerRowCellStyle="Normal 2">
  <autoFilter ref="B68:C70" xr:uid="{00000000-0009-0000-0100-000016000000}"/>
  <tableColumns count="2">
    <tableColumn id="1" xr3:uid="{00000000-0010-0000-0800-000001000000}" name="GENERO " dataDxfId="65" dataCellStyle="Normal 2"/>
    <tableColumn id="2" xr3:uid="{00000000-0010-0000-0800-000002000000}" name="E.E." dataDxfId="64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4" zoomScale="75" zoomScaleNormal="75" zoomScaleSheetLayoutView="75" zoomScalePageLayoutView="75" workbookViewId="0">
      <selection activeCell="D17" sqref="D17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47" t="s">
        <v>168</v>
      </c>
      <c r="C2" s="347"/>
      <c r="D2" s="347"/>
      <c r="E2" s="347"/>
      <c r="F2" s="347"/>
      <c r="G2" s="347"/>
      <c r="H2" s="347"/>
    </row>
    <row r="3" spans="2:8">
      <c r="B3" s="347"/>
      <c r="C3" s="347"/>
      <c r="D3" s="347"/>
      <c r="E3" s="347"/>
      <c r="F3" s="347"/>
      <c r="G3" s="347"/>
      <c r="H3" s="347"/>
    </row>
    <row r="4" spans="2:8" ht="50.25" customHeight="1">
      <c r="B4" s="347"/>
      <c r="C4" s="347"/>
      <c r="D4" s="347"/>
      <c r="E4" s="347"/>
      <c r="F4" s="347"/>
      <c r="G4" s="347"/>
      <c r="H4" s="347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40" t="s">
        <v>0</v>
      </c>
      <c r="C10" s="241" t="s">
        <v>165</v>
      </c>
      <c r="D10" s="242" t="s">
        <v>172</v>
      </c>
    </row>
    <row r="11" spans="2:8" ht="30.95" customHeight="1">
      <c r="B11" s="238" t="s">
        <v>1</v>
      </c>
      <c r="C11" s="207">
        <v>357</v>
      </c>
      <c r="D11" s="193">
        <v>324</v>
      </c>
    </row>
    <row r="12" spans="2:8" ht="30.95" customHeight="1">
      <c r="B12" s="238" t="s">
        <v>2</v>
      </c>
      <c r="C12" s="207">
        <v>12</v>
      </c>
      <c r="D12" s="193">
        <v>11</v>
      </c>
    </row>
    <row r="13" spans="2:8" ht="30.95" customHeight="1">
      <c r="B13" s="238" t="s">
        <v>3</v>
      </c>
      <c r="C13" s="207">
        <v>10</v>
      </c>
      <c r="D13" s="193">
        <v>10</v>
      </c>
    </row>
    <row r="14" spans="2:8" ht="30.95" customHeight="1">
      <c r="B14" s="238" t="s">
        <v>4</v>
      </c>
      <c r="C14" s="207">
        <v>1</v>
      </c>
      <c r="D14" s="193">
        <v>1</v>
      </c>
    </row>
    <row r="15" spans="2:8" ht="12.75" customHeight="1">
      <c r="B15" s="238"/>
      <c r="C15" s="207"/>
      <c r="D15" s="193"/>
    </row>
    <row r="16" spans="2:8" ht="30.95" customHeight="1">
      <c r="B16" s="324" t="s">
        <v>5</v>
      </c>
      <c r="C16" s="325">
        <f>C11+C12+C13+C14</f>
        <v>380</v>
      </c>
      <c r="D16" s="325">
        <f>D11+D12+D13+D14</f>
        <v>346</v>
      </c>
    </row>
    <row r="17" spans="2:5" ht="12.75" customHeight="1">
      <c r="B17" s="238"/>
      <c r="C17" s="207"/>
      <c r="D17" s="193"/>
    </row>
    <row r="18" spans="2:5" ht="30.95" customHeight="1">
      <c r="B18" s="238" t="s">
        <v>6</v>
      </c>
      <c r="C18" s="207">
        <v>234</v>
      </c>
      <c r="D18" s="193">
        <v>189</v>
      </c>
    </row>
    <row r="19" spans="2:5" ht="30.95" customHeight="1">
      <c r="B19" s="239" t="s">
        <v>7</v>
      </c>
      <c r="C19" s="208">
        <v>2</v>
      </c>
      <c r="D19" s="194">
        <v>6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2"/>
  <sheetViews>
    <sheetView showGridLines="0" view="pageLayout" topLeftCell="A28" zoomScaleNormal="100" workbookViewId="0">
      <selection activeCell="D17" sqref="D17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69" t="s">
        <v>160</v>
      </c>
      <c r="D4" s="369"/>
    </row>
    <row r="5" spans="3:4" ht="12.75" customHeight="1">
      <c r="C5" s="369"/>
      <c r="D5" s="369"/>
    </row>
    <row r="6" spans="3:4" ht="24.75" customHeight="1">
      <c r="C6" s="369"/>
      <c r="D6" s="369"/>
    </row>
    <row r="7" spans="3:4" hidden="1"/>
    <row r="9" spans="3:4" ht="13.5" thickBot="1"/>
    <row r="10" spans="3:4" ht="31.5" customHeight="1" thickBot="1">
      <c r="C10" s="367" t="s">
        <v>178</v>
      </c>
      <c r="D10" s="368"/>
    </row>
    <row r="11" spans="3:4" ht="15">
      <c r="C11" s="299" t="s">
        <v>108</v>
      </c>
      <c r="D11" s="300" t="s">
        <v>109</v>
      </c>
    </row>
    <row r="12" spans="3:4" ht="15.75">
      <c r="C12" s="301" t="s">
        <v>127</v>
      </c>
      <c r="D12" s="302"/>
    </row>
    <row r="13" spans="3:4" ht="15">
      <c r="C13" s="305" t="s">
        <v>184</v>
      </c>
      <c r="D13" s="304">
        <v>5</v>
      </c>
    </row>
    <row r="14" spans="3:4" ht="15">
      <c r="C14" s="305" t="s">
        <v>183</v>
      </c>
      <c r="D14" s="302">
        <v>3</v>
      </c>
    </row>
    <row r="15" spans="3:4" ht="15">
      <c r="C15" s="305" t="s">
        <v>185</v>
      </c>
      <c r="D15" s="302">
        <v>3</v>
      </c>
    </row>
    <row r="16" spans="3:4" ht="15">
      <c r="C16" s="305" t="s">
        <v>186</v>
      </c>
      <c r="D16" s="302">
        <v>3</v>
      </c>
    </row>
    <row r="17" spans="3:4" ht="15">
      <c r="C17" s="305" t="s">
        <v>187</v>
      </c>
      <c r="D17" s="302">
        <v>3</v>
      </c>
    </row>
    <row r="18" spans="3:4" ht="15">
      <c r="C18" s="305" t="s">
        <v>188</v>
      </c>
      <c r="D18" s="302">
        <v>2</v>
      </c>
    </row>
    <row r="19" spans="3:4" ht="15">
      <c r="C19" s="305" t="s">
        <v>189</v>
      </c>
      <c r="D19" s="302">
        <v>2</v>
      </c>
    </row>
    <row r="20" spans="3:4" ht="15">
      <c r="C20" s="305" t="s">
        <v>190</v>
      </c>
      <c r="D20" s="302">
        <v>2</v>
      </c>
    </row>
    <row r="21" spans="3:4" ht="15">
      <c r="C21" s="305" t="s">
        <v>191</v>
      </c>
      <c r="D21" s="306">
        <v>2</v>
      </c>
    </row>
    <row r="22" spans="3:4" ht="15">
      <c r="C22" s="305" t="s">
        <v>192</v>
      </c>
      <c r="D22" s="307">
        <v>2</v>
      </c>
    </row>
    <row r="23" spans="3:4" ht="15">
      <c r="C23" s="305"/>
      <c r="D23" s="307"/>
    </row>
    <row r="24" spans="3:4" ht="8.25" customHeight="1">
      <c r="C24" s="305"/>
      <c r="D24" s="306"/>
    </row>
    <row r="25" spans="3:4" ht="15">
      <c r="C25" s="308" t="s">
        <v>149</v>
      </c>
      <c r="D25" s="307"/>
    </row>
    <row r="26" spans="3:4" ht="15">
      <c r="C26" s="305" t="s">
        <v>193</v>
      </c>
      <c r="D26" s="307">
        <v>3</v>
      </c>
    </row>
    <row r="27" spans="3:4" ht="15">
      <c r="C27" s="326" t="s">
        <v>194</v>
      </c>
      <c r="D27" s="327">
        <v>2</v>
      </c>
    </row>
    <row r="28" spans="3:4" ht="15">
      <c r="C28" s="326"/>
      <c r="D28" s="327"/>
    </row>
    <row r="29" spans="3:4" ht="15">
      <c r="C29" s="305"/>
      <c r="D29" s="307"/>
    </row>
    <row r="30" spans="3:4" ht="15">
      <c r="C30" s="308" t="s">
        <v>150</v>
      </c>
      <c r="D30" s="306"/>
    </row>
    <row r="31" spans="3:4" ht="15">
      <c r="C31" s="326" t="s">
        <v>195</v>
      </c>
      <c r="D31" s="309">
        <v>3</v>
      </c>
    </row>
    <row r="32" spans="3:4" ht="15">
      <c r="C32" s="326" t="s">
        <v>196</v>
      </c>
      <c r="D32" s="302">
        <v>3</v>
      </c>
    </row>
    <row r="33" spans="3:4" ht="15">
      <c r="C33" s="326" t="s">
        <v>170</v>
      </c>
      <c r="D33" s="302">
        <v>3</v>
      </c>
    </row>
    <row r="34" spans="3:4" ht="15">
      <c r="C34" s="326" t="s">
        <v>197</v>
      </c>
      <c r="D34" s="302">
        <v>3</v>
      </c>
    </row>
    <row r="35" spans="3:4" ht="15">
      <c r="C35" s="326" t="s">
        <v>198</v>
      </c>
      <c r="D35" s="302">
        <v>2</v>
      </c>
    </row>
    <row r="36" spans="3:4" ht="15">
      <c r="C36" s="326" t="s">
        <v>199</v>
      </c>
      <c r="D36" s="302">
        <v>2</v>
      </c>
    </row>
    <row r="37" spans="3:4" ht="15">
      <c r="C37" s="326" t="s">
        <v>161</v>
      </c>
      <c r="D37" s="302">
        <v>2</v>
      </c>
    </row>
    <row r="38" spans="3:4" ht="15">
      <c r="C38" s="326" t="s">
        <v>200</v>
      </c>
      <c r="D38" s="302">
        <v>10</v>
      </c>
    </row>
    <row r="39" spans="3:4" ht="15">
      <c r="C39" s="326"/>
      <c r="D39" s="302"/>
    </row>
    <row r="40" spans="3:4" ht="15">
      <c r="C40" s="326"/>
      <c r="D40" s="302"/>
    </row>
    <row r="41" spans="3:4" ht="15">
      <c r="C41" s="303"/>
      <c r="D41" s="304"/>
    </row>
    <row r="42" spans="3:4" ht="18" customHeight="1">
      <c r="C42" s="305"/>
      <c r="D42" s="304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22" zoomScale="75" zoomScaleNormal="100" zoomScaleSheetLayoutView="75" zoomScalePageLayoutView="75" workbookViewId="0">
      <selection activeCell="D16" sqref="D16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70" t="s">
        <v>166</v>
      </c>
      <c r="C8" s="370"/>
      <c r="D8" s="370"/>
      <c r="E8" s="370"/>
      <c r="F8" s="370"/>
      <c r="G8" s="370"/>
      <c r="H8" s="370"/>
      <c r="I8" s="370"/>
      <c r="J8" s="370"/>
      <c r="K8" s="370"/>
    </row>
    <row r="9" spans="2:16" ht="30" customHeight="1"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77"/>
      <c r="M9" s="77"/>
      <c r="N9" s="77"/>
      <c r="O9" s="77"/>
      <c r="P9" s="77"/>
    </row>
    <row r="11" spans="2:16">
      <c r="B11" s="11" t="s">
        <v>8</v>
      </c>
      <c r="C11" s="12"/>
      <c r="D11" s="12"/>
    </row>
    <row r="12" spans="2:16" ht="36" customHeight="1">
      <c r="B12" s="183" t="s">
        <v>0</v>
      </c>
      <c r="C12" s="241" t="s">
        <v>165</v>
      </c>
      <c r="D12" s="242" t="s">
        <v>172</v>
      </c>
    </row>
    <row r="13" spans="2:16" ht="30.95" customHeight="1">
      <c r="B13" s="184" t="s">
        <v>18</v>
      </c>
      <c r="C13" s="141">
        <v>21</v>
      </c>
      <c r="D13" s="141">
        <v>30</v>
      </c>
    </row>
    <row r="14" spans="2:16" ht="30.95" customHeight="1">
      <c r="B14" s="184" t="s">
        <v>19</v>
      </c>
      <c r="C14" s="141">
        <v>26</v>
      </c>
      <c r="D14" s="141">
        <v>34</v>
      </c>
    </row>
    <row r="15" spans="2:16" ht="30.95" customHeight="1">
      <c r="B15" s="185" t="s">
        <v>20</v>
      </c>
      <c r="C15" s="141">
        <v>50</v>
      </c>
      <c r="D15" s="141">
        <v>33</v>
      </c>
    </row>
    <row r="16" spans="2:16" ht="12.75" customHeight="1">
      <c r="B16" s="186"/>
      <c r="C16" s="143"/>
      <c r="D16" s="143"/>
    </row>
    <row r="17" spans="2:4" ht="30.95" customHeight="1">
      <c r="B17" s="187" t="s">
        <v>5</v>
      </c>
      <c r="C17" s="182">
        <f>SUM(C13:C16)</f>
        <v>97</v>
      </c>
      <c r="D17" s="141">
        <f>D13+D14+D15</f>
        <v>97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29"/>
  <sheetViews>
    <sheetView showGridLines="0" view="pageLayout" zoomScale="75" zoomScaleNormal="100" zoomScaleSheetLayoutView="75" zoomScalePageLayoutView="75" workbookViewId="0">
      <selection activeCell="D17" sqref="D17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70" t="s">
        <v>180</v>
      </c>
      <c r="B6" s="370"/>
      <c r="C6" s="370"/>
      <c r="D6" s="370"/>
      <c r="E6" s="370"/>
      <c r="F6" s="370"/>
      <c r="G6" s="370"/>
      <c r="H6" s="370"/>
      <c r="I6" s="370"/>
      <c r="J6" s="370"/>
    </row>
    <row r="7" spans="1:15">
      <c r="A7" s="370"/>
      <c r="B7" s="370"/>
      <c r="C7" s="370"/>
      <c r="D7" s="370"/>
      <c r="E7" s="370"/>
      <c r="F7" s="370"/>
      <c r="G7" s="370"/>
      <c r="H7" s="370"/>
      <c r="I7" s="370"/>
      <c r="J7" s="370"/>
    </row>
    <row r="8" spans="1:15">
      <c r="A8" s="370"/>
      <c r="B8" s="370"/>
      <c r="C8" s="370"/>
      <c r="D8" s="370"/>
      <c r="E8" s="370"/>
      <c r="F8" s="370"/>
      <c r="G8" s="370"/>
      <c r="H8" s="370"/>
      <c r="I8" s="370"/>
      <c r="J8" s="370"/>
    </row>
    <row r="9" spans="1:15" ht="30" customHeight="1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274"/>
      <c r="L9" s="274"/>
      <c r="M9" s="274"/>
      <c r="N9" s="274"/>
      <c r="O9" s="78"/>
    </row>
    <row r="11" spans="1:15">
      <c r="A11" s="11" t="s">
        <v>8</v>
      </c>
      <c r="B11" s="12"/>
      <c r="C11" s="12"/>
    </row>
    <row r="12" spans="1:15" ht="36" customHeight="1">
      <c r="A12" s="144" t="s">
        <v>0</v>
      </c>
      <c r="B12" s="241" t="s">
        <v>165</v>
      </c>
      <c r="C12" s="242" t="s">
        <v>172</v>
      </c>
    </row>
    <row r="13" spans="1:15" ht="30.95" customHeight="1">
      <c r="A13" s="145" t="s">
        <v>21</v>
      </c>
      <c r="B13" s="323">
        <v>854</v>
      </c>
      <c r="C13" s="148">
        <v>772</v>
      </c>
    </row>
    <row r="14" spans="1:15" ht="30.95" customHeight="1">
      <c r="A14" s="146" t="s">
        <v>22</v>
      </c>
      <c r="B14" s="323">
        <v>556</v>
      </c>
      <c r="C14" s="148">
        <v>293</v>
      </c>
    </row>
    <row r="15" spans="1:15" ht="13.5" customHeight="1">
      <c r="A15" s="146"/>
      <c r="B15" s="149"/>
      <c r="C15" s="148"/>
    </row>
    <row r="16" spans="1:15" ht="9" customHeight="1">
      <c r="A16" s="142"/>
      <c r="B16" s="150"/>
      <c r="C16" s="151"/>
    </row>
    <row r="17" spans="1:3" ht="30.95" customHeight="1">
      <c r="A17" s="147" t="s">
        <v>5</v>
      </c>
      <c r="B17" s="152">
        <f>B13+B14+B15</f>
        <v>1410</v>
      </c>
      <c r="C17" s="152">
        <f>C13+C14+C15</f>
        <v>1065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54" t="s">
        <v>134</v>
      </c>
      <c r="B22" s="155" t="s">
        <v>131</v>
      </c>
      <c r="C22" s="153" t="s">
        <v>132</v>
      </c>
    </row>
    <row r="23" spans="1:3" ht="30.95" customHeight="1" thickBot="1">
      <c r="A23" s="154" t="s">
        <v>133</v>
      </c>
      <c r="B23" s="155">
        <v>1079</v>
      </c>
      <c r="C23" s="153">
        <v>106</v>
      </c>
    </row>
    <row r="24" spans="1:3" ht="30.95" customHeight="1">
      <c r="A24" s="14"/>
      <c r="B24" s="15"/>
      <c r="C24" s="15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4.5" customHeight="1">
      <c r="A27" s="14"/>
      <c r="B27" s="15"/>
      <c r="C27" s="15"/>
    </row>
    <row r="28" spans="1:3" ht="30.95" customHeight="1">
      <c r="A28" s="14"/>
      <c r="B28" s="15"/>
      <c r="C28" s="15"/>
    </row>
    <row r="29" spans="1:3" ht="30.95" customHeight="1">
      <c r="A29" s="14"/>
      <c r="B29" s="15"/>
      <c r="C29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1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40"/>
  <sheetViews>
    <sheetView showGridLines="0" view="pageLayout" zoomScaleNormal="100" workbookViewId="0">
      <selection activeCell="D17" sqref="D17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7.42578125" customWidth="1"/>
    <col min="6" max="6" width="17.28515625" customWidth="1"/>
    <col min="7" max="7" width="15.140625" customWidth="1"/>
    <col min="8" max="8" width="13.7109375" customWidth="1"/>
    <col min="9" max="9" width="15.5703125" customWidth="1"/>
    <col min="10" max="10" width="14.140625" customWidth="1"/>
    <col min="11" max="11" width="14.28515625" customWidth="1"/>
    <col min="12" max="12" width="15.42578125" customWidth="1"/>
  </cols>
  <sheetData>
    <row r="2" spans="2:14" ht="12.75" customHeight="1">
      <c r="B2" s="370" t="s">
        <v>179</v>
      </c>
      <c r="C2" s="370"/>
      <c r="D2" s="370"/>
      <c r="E2" s="370"/>
      <c r="F2" s="370"/>
      <c r="G2" s="370"/>
      <c r="H2" s="370"/>
      <c r="I2" s="370"/>
      <c r="J2" s="370"/>
      <c r="K2" s="370"/>
      <c r="L2" s="346"/>
    </row>
    <row r="3" spans="2:14" ht="12.75" customHeight="1"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46"/>
    </row>
    <row r="4" spans="2:14" ht="12.75" customHeight="1"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46"/>
    </row>
    <row r="5" spans="2:14" ht="12.75" customHeight="1">
      <c r="D5" s="275"/>
      <c r="E5" s="275"/>
      <c r="F5" s="275"/>
      <c r="G5" s="275"/>
      <c r="H5" s="275"/>
      <c r="I5" s="275"/>
      <c r="J5" s="275"/>
      <c r="K5" s="275"/>
      <c r="L5" s="275"/>
    </row>
    <row r="6" spans="2:14" ht="12.75" customHeight="1">
      <c r="D6" s="275"/>
      <c r="E6" s="275"/>
      <c r="F6" s="275"/>
      <c r="G6" s="275"/>
      <c r="H6" s="275"/>
      <c r="I6" s="275"/>
      <c r="J6" s="275"/>
      <c r="K6" s="275"/>
      <c r="L6" s="275"/>
    </row>
    <row r="9" spans="2:14" ht="15.75" thickBo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2:14" s="83" customFormat="1" ht="33" customHeight="1" thickBot="1">
      <c r="C10" s="329" t="s">
        <v>32</v>
      </c>
      <c r="D10" s="334" t="s">
        <v>135</v>
      </c>
      <c r="E10" s="335" t="s">
        <v>136</v>
      </c>
      <c r="F10" s="336" t="s">
        <v>201</v>
      </c>
      <c r="G10" s="335" t="s">
        <v>137</v>
      </c>
      <c r="H10" s="334" t="s">
        <v>138</v>
      </c>
      <c r="I10" s="335" t="s">
        <v>171</v>
      </c>
      <c r="J10" s="337" t="s">
        <v>162</v>
      </c>
      <c r="K10" s="337" t="s">
        <v>202</v>
      </c>
      <c r="L10" s="329" t="s">
        <v>5</v>
      </c>
      <c r="M10" s="189"/>
      <c r="N10" s="189"/>
    </row>
    <row r="11" spans="2:14" ht="16.5" thickBot="1">
      <c r="C11" s="330" t="s">
        <v>139</v>
      </c>
      <c r="D11" s="338">
        <v>462</v>
      </c>
      <c r="E11" s="339">
        <v>1</v>
      </c>
      <c r="F11" s="339">
        <v>12</v>
      </c>
      <c r="G11" s="339">
        <v>13</v>
      </c>
      <c r="H11" s="339">
        <v>8</v>
      </c>
      <c r="I11" s="339">
        <v>89</v>
      </c>
      <c r="J11" s="339">
        <v>6</v>
      </c>
      <c r="K11" s="340">
        <v>7</v>
      </c>
      <c r="L11" s="332">
        <f>SUM(D11:K11)</f>
        <v>598</v>
      </c>
      <c r="M11" s="91"/>
      <c r="N11" s="91"/>
    </row>
    <row r="12" spans="2:14" ht="10.5" customHeight="1" thickBot="1">
      <c r="C12" s="331"/>
      <c r="D12" s="341"/>
      <c r="E12" s="191"/>
      <c r="F12" s="191"/>
      <c r="G12" s="191"/>
      <c r="H12" s="191"/>
      <c r="I12" s="191"/>
      <c r="J12" s="191"/>
      <c r="K12" s="342"/>
      <c r="L12" s="333"/>
      <c r="M12" s="91"/>
      <c r="N12" s="91"/>
    </row>
    <row r="13" spans="2:14" ht="16.5" thickBot="1">
      <c r="C13" s="331" t="s">
        <v>140</v>
      </c>
      <c r="D13" s="343">
        <v>23</v>
      </c>
      <c r="E13" s="344">
        <v>2</v>
      </c>
      <c r="F13" s="344">
        <v>1</v>
      </c>
      <c r="G13" s="344">
        <v>1</v>
      </c>
      <c r="H13" s="344"/>
      <c r="I13" s="344"/>
      <c r="J13" s="344"/>
      <c r="K13" s="345"/>
      <c r="L13" s="333">
        <f>SUM(D13:K13)</f>
        <v>27</v>
      </c>
      <c r="M13" s="91"/>
      <c r="N13" s="91"/>
    </row>
    <row r="14" spans="2:14" ht="6.75" customHeight="1" thickBot="1">
      <c r="C14" s="321"/>
      <c r="D14" s="319"/>
      <c r="E14" s="318"/>
      <c r="F14" s="318"/>
      <c r="G14" s="318"/>
      <c r="H14" s="318"/>
      <c r="I14" s="235"/>
      <c r="J14" s="328"/>
      <c r="K14" s="328"/>
      <c r="L14" s="190"/>
      <c r="M14" s="91"/>
      <c r="N14" s="91"/>
    </row>
    <row r="15" spans="2:14" ht="36" customHeight="1" thickBot="1">
      <c r="C15" s="317"/>
      <c r="D15" s="320">
        <f>SUM(D11:D14)</f>
        <v>485</v>
      </c>
      <c r="E15" s="320">
        <f t="shared" ref="E15:K15" si="0">SUM(E11:E14)</f>
        <v>3</v>
      </c>
      <c r="F15" s="320">
        <f t="shared" si="0"/>
        <v>13</v>
      </c>
      <c r="G15" s="320">
        <f t="shared" si="0"/>
        <v>14</v>
      </c>
      <c r="H15" s="320">
        <f t="shared" si="0"/>
        <v>8</v>
      </c>
      <c r="I15" s="320">
        <f t="shared" si="0"/>
        <v>89</v>
      </c>
      <c r="J15" s="320">
        <f t="shared" si="0"/>
        <v>6</v>
      </c>
      <c r="K15" s="320">
        <f t="shared" si="0"/>
        <v>7</v>
      </c>
      <c r="L15" s="317">
        <f>SUM(D15:K15)</f>
        <v>625</v>
      </c>
      <c r="M15" s="91"/>
      <c r="N15" s="91"/>
    </row>
    <row r="16" spans="2:14" ht="15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3:14" ht="15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3:14" ht="15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pans="3:14" ht="15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 spans="3:14" ht="15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 spans="3:14" ht="15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3:14" ht="15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3:14" ht="15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3:14" ht="15">
      <c r="M24" s="91"/>
      <c r="N24" s="91"/>
    </row>
    <row r="25" spans="3:14" ht="15">
      <c r="M25" s="91"/>
      <c r="N25" s="91"/>
    </row>
    <row r="40" spans="3:3" ht="15">
      <c r="C40" s="10"/>
    </row>
  </sheetData>
  <mergeCells count="1">
    <mergeCell ref="B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topLeftCell="A16" zoomScaleNormal="100" workbookViewId="0">
      <selection activeCell="B17" sqref="B17:G17"/>
    </sheetView>
  </sheetViews>
  <sheetFormatPr baseColWidth="10" defaultColWidth="11.42578125" defaultRowHeight="12.75"/>
  <cols>
    <col min="1" max="1" width="6.42578125" style="97" customWidth="1"/>
    <col min="2" max="2" width="17.140625" style="97" customWidth="1"/>
    <col min="3" max="3" width="16.5703125" style="97" hidden="1" customWidth="1"/>
    <col min="4" max="4" width="15.5703125" style="97" hidden="1" customWidth="1"/>
    <col min="5" max="5" width="10.42578125" style="97" customWidth="1"/>
    <col min="6" max="6" width="10.7109375" style="97" customWidth="1"/>
    <col min="7" max="7" width="11.42578125" style="97"/>
    <col min="8" max="8" width="5.7109375" style="98" customWidth="1"/>
    <col min="9" max="9" width="11.42578125" style="98"/>
    <col min="10" max="18" width="5.7109375" style="97" customWidth="1"/>
    <col min="19" max="16384" width="11.42578125" style="97"/>
  </cols>
  <sheetData>
    <row r="3" spans="2:12">
      <c r="B3" s="347" t="s">
        <v>159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2:12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</row>
    <row r="5" spans="2:12"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</row>
    <row r="6" spans="2:12" ht="13.5" customHeight="1">
      <c r="B6" s="96"/>
    </row>
    <row r="7" spans="2:12" ht="18.75" customHeight="1" thickBot="1">
      <c r="B7" s="375"/>
      <c r="C7" s="375"/>
      <c r="D7" s="375"/>
      <c r="E7" s="375"/>
      <c r="F7" s="375"/>
      <c r="G7" s="375"/>
      <c r="H7" s="99"/>
      <c r="I7" s="99"/>
    </row>
    <row r="8" spans="2:12" ht="22.5" customHeight="1" thickBot="1">
      <c r="B8" s="376" t="s">
        <v>181</v>
      </c>
      <c r="C8" s="377"/>
      <c r="D8" s="377"/>
      <c r="E8" s="377"/>
      <c r="F8" s="377"/>
      <c r="G8" s="378"/>
      <c r="H8" s="100"/>
      <c r="I8" s="100"/>
    </row>
    <row r="9" spans="2:12" ht="3" customHeight="1" thickBot="1">
      <c r="B9" s="108"/>
      <c r="C9" s="109"/>
      <c r="D9" s="109"/>
      <c r="E9" s="109"/>
      <c r="F9" s="109"/>
      <c r="G9" s="110"/>
      <c r="H9" s="101"/>
      <c r="I9" s="101"/>
    </row>
    <row r="10" spans="2:12" s="98" customFormat="1" ht="26.25" customHeight="1" thickBot="1">
      <c r="B10" s="372" t="s">
        <v>30</v>
      </c>
      <c r="C10" s="373"/>
      <c r="D10" s="373"/>
      <c r="E10" s="373"/>
      <c r="F10" s="373"/>
      <c r="G10" s="374"/>
      <c r="H10" s="75"/>
      <c r="I10" s="75"/>
    </row>
    <row r="11" spans="2:12" ht="31.5" customHeight="1" thickBot="1">
      <c r="B11" s="192" t="s">
        <v>32</v>
      </c>
      <c r="C11" s="276" t="s">
        <v>26</v>
      </c>
      <c r="D11" s="277" t="s">
        <v>112</v>
      </c>
      <c r="E11" s="277" t="s">
        <v>28</v>
      </c>
      <c r="F11" s="278" t="s">
        <v>29</v>
      </c>
      <c r="G11" s="279" t="s">
        <v>5</v>
      </c>
      <c r="H11" s="18"/>
      <c r="I11" s="18"/>
    </row>
    <row r="12" spans="2:12" ht="24" customHeight="1">
      <c r="B12" s="280" t="s">
        <v>24</v>
      </c>
      <c r="C12" s="281"/>
      <c r="D12" s="281"/>
      <c r="E12" s="281">
        <v>5</v>
      </c>
      <c r="F12" s="281">
        <v>2</v>
      </c>
      <c r="G12" s="282">
        <f>Tabla8[[#This Row],[JUZGADO IV]]+Tabla8[[#This Row],[JUZGADO III]]+Tabla8[[#This Row],[COLEGIADO]]+Tabla8[[#This Row],[ASUNTOS INTERNOS]]</f>
        <v>7</v>
      </c>
      <c r="H12" s="101"/>
      <c r="I12" s="101"/>
    </row>
    <row r="13" spans="2:12" ht="24" customHeight="1">
      <c r="B13" s="283" t="s">
        <v>25</v>
      </c>
      <c r="C13" s="284"/>
      <c r="D13" s="284"/>
      <c r="E13" s="284">
        <v>0</v>
      </c>
      <c r="F13" s="284">
        <v>4</v>
      </c>
      <c r="G13" s="285">
        <f>Tabla8[[#This Row],[JUZGADO IV]]+Tabla8[[#This Row],[JUZGADO III]]+Tabla8[[#This Row],[ASUNTOS INTERNOS]]</f>
        <v>4</v>
      </c>
      <c r="H13" s="101"/>
      <c r="I13" s="101"/>
    </row>
    <row r="14" spans="2:12" ht="12" customHeight="1" thickBot="1">
      <c r="B14" s="286"/>
      <c r="C14" s="102"/>
      <c r="D14" s="102"/>
      <c r="E14" s="102"/>
      <c r="F14" s="102"/>
      <c r="G14" s="287"/>
      <c r="H14" s="101"/>
      <c r="I14" s="101"/>
    </row>
    <row r="15" spans="2:12" ht="24" customHeight="1">
      <c r="B15" s="312" t="s">
        <v>125</v>
      </c>
      <c r="C15" s="313" t="e">
        <f>C12+#REF!+C13</f>
        <v>#REF!</v>
      </c>
      <c r="D15" s="313" t="e">
        <f>D12+#REF!+D13</f>
        <v>#REF!</v>
      </c>
      <c r="E15" s="313">
        <f>E12+E13</f>
        <v>5</v>
      </c>
      <c r="F15" s="313">
        <f t="shared" ref="F15:G15" si="0">F12+F13</f>
        <v>6</v>
      </c>
      <c r="G15" s="313">
        <f t="shared" si="0"/>
        <v>11</v>
      </c>
      <c r="H15" s="101"/>
      <c r="I15" s="101"/>
    </row>
    <row r="16" spans="2:12" ht="13.5" thickBot="1">
      <c r="B16" s="96"/>
    </row>
    <row r="17" spans="2:9" ht="22.5" customHeight="1" thickBot="1">
      <c r="B17" s="372" t="s">
        <v>31</v>
      </c>
      <c r="C17" s="373"/>
      <c r="D17" s="373"/>
      <c r="E17" s="373"/>
      <c r="F17" s="373"/>
      <c r="G17" s="374"/>
      <c r="H17" s="75"/>
      <c r="I17" s="75"/>
    </row>
    <row r="18" spans="2:9" ht="32.25" customHeight="1" thickBot="1">
      <c r="B18" s="288" t="s">
        <v>32</v>
      </c>
      <c r="C18" s="289" t="s">
        <v>26</v>
      </c>
      <c r="D18" s="290" t="s">
        <v>27</v>
      </c>
      <c r="E18" s="290" t="s">
        <v>28</v>
      </c>
      <c r="F18" s="291" t="s">
        <v>29</v>
      </c>
      <c r="G18" s="292" t="s">
        <v>5</v>
      </c>
      <c r="H18" s="18"/>
      <c r="I18" s="18"/>
    </row>
    <row r="19" spans="2:9" ht="0.75" customHeight="1" thickBot="1">
      <c r="B19" s="293"/>
      <c r="C19" s="102">
        <v>0</v>
      </c>
      <c r="D19" s="102"/>
      <c r="E19" s="102">
        <f t="shared" ref="E19:G23" si="1">E16+E17</f>
        <v>0</v>
      </c>
      <c r="F19" s="102"/>
      <c r="G19" s="294">
        <f>Tabla9[[#This Row],[JUZGADO IV]]+Tabla9[[#This Row],[JUZGADO III]]+Tabla9[[#This Row],[JUZGADO I]]+Tabla9[[#This Row],[ASUNTOS INTERNOS]]</f>
        <v>0</v>
      </c>
    </row>
    <row r="20" spans="2:9" ht="24" customHeight="1">
      <c r="B20" s="295" t="s">
        <v>24</v>
      </c>
      <c r="C20" s="281"/>
      <c r="D20" s="281"/>
      <c r="E20" s="281">
        <v>2</v>
      </c>
      <c r="F20" s="281">
        <v>2</v>
      </c>
      <c r="G20" s="296">
        <f>Tabla9[[#This Row],[JUZGADO IV]]+Tabla9[[#This Row],[JUZGADO III]]+Tabla9[[#This Row],[JUZGADO I]]+Tabla9[[#This Row],[ASUNTOS INTERNOS]]</f>
        <v>4</v>
      </c>
      <c r="H20" s="101"/>
      <c r="I20" s="101"/>
    </row>
    <row r="21" spans="2:9" ht="24" customHeight="1">
      <c r="B21" s="297" t="s">
        <v>25</v>
      </c>
      <c r="C21" s="284"/>
      <c r="D21" s="284"/>
      <c r="E21" s="284">
        <v>0</v>
      </c>
      <c r="F21" s="284">
        <v>0</v>
      </c>
      <c r="G21" s="298">
        <f>Tabla9[[#This Row],[JUZGADO IV]]+Tabla9[[#This Row],[JUZGADO III]]+Tabla9[[#This Row],[JUZGADO I]]+Tabla9[[#This Row],[ASUNTOS INTERNOS]]</f>
        <v>0</v>
      </c>
      <c r="H21" s="101"/>
      <c r="I21" s="101"/>
    </row>
    <row r="22" spans="2:9" ht="7.5" customHeight="1" thickBot="1">
      <c r="G22" s="103"/>
    </row>
    <row r="23" spans="2:9" ht="24" customHeight="1" thickBot="1">
      <c r="B23" s="310" t="s">
        <v>126</v>
      </c>
      <c r="C23" s="311" t="e">
        <f>C20+#REF!+C21</f>
        <v>#REF!</v>
      </c>
      <c r="D23" s="311" t="e">
        <f>D20+#REF!+D21</f>
        <v>#REF!</v>
      </c>
      <c r="E23" s="311">
        <f t="shared" si="1"/>
        <v>2</v>
      </c>
      <c r="F23" s="311">
        <f t="shared" si="1"/>
        <v>2</v>
      </c>
      <c r="G23" s="311">
        <f t="shared" si="1"/>
        <v>4</v>
      </c>
      <c r="H23" s="101"/>
      <c r="I23" s="101"/>
    </row>
    <row r="24" spans="2:9" ht="7.5" customHeight="1"/>
    <row r="25" spans="2:9" hidden="1"/>
    <row r="30" spans="2:9" s="105" customFormat="1">
      <c r="B30" s="104"/>
      <c r="C30" s="104"/>
      <c r="D30" s="104"/>
      <c r="H30" s="106"/>
      <c r="I30" s="106"/>
    </row>
    <row r="31" spans="2:9" s="105" customFormat="1">
      <c r="B31" s="104"/>
      <c r="C31" s="371"/>
      <c r="D31" s="371"/>
      <c r="E31" s="371"/>
      <c r="H31" s="106"/>
      <c r="I31" s="106"/>
    </row>
    <row r="32" spans="2:9" s="105" customFormat="1">
      <c r="B32" s="104"/>
      <c r="C32" s="104"/>
      <c r="D32" s="104"/>
      <c r="E32" s="107"/>
      <c r="H32" s="106"/>
      <c r="I32" s="106"/>
    </row>
    <row r="33" spans="2:9" s="105" customFormat="1">
      <c r="B33" s="104"/>
      <c r="C33" s="104"/>
      <c r="D33" s="104"/>
      <c r="H33" s="106"/>
      <c r="I33" s="106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28"/>
  <sheetViews>
    <sheetView showGridLines="0" tabSelected="1" view="pageLayout" topLeftCell="A22" zoomScaleNormal="100" workbookViewId="0">
      <selection activeCell="D17" sqref="D17"/>
    </sheetView>
  </sheetViews>
  <sheetFormatPr baseColWidth="10" defaultRowHeight="12.75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47" t="s">
        <v>158</v>
      </c>
      <c r="C3" s="347"/>
      <c r="D3" s="347"/>
      <c r="E3" s="347"/>
      <c r="F3" s="347"/>
      <c r="G3" s="347"/>
      <c r="H3" s="347"/>
      <c r="I3" s="347"/>
    </row>
    <row r="4" spans="2:13">
      <c r="B4" s="347"/>
      <c r="C4" s="347"/>
      <c r="D4" s="347"/>
      <c r="E4" s="347"/>
      <c r="F4" s="347"/>
      <c r="G4" s="347"/>
      <c r="H4" s="347"/>
      <c r="I4" s="347"/>
    </row>
    <row r="5" spans="2:13">
      <c r="B5" s="347"/>
      <c r="C5" s="347"/>
      <c r="D5" s="347"/>
      <c r="E5" s="347"/>
      <c r="F5" s="347"/>
      <c r="G5" s="347"/>
      <c r="H5" s="347"/>
      <c r="I5" s="347"/>
    </row>
    <row r="6" spans="2:13" ht="12.75" customHeight="1">
      <c r="C6" s="275"/>
      <c r="D6" s="275"/>
      <c r="E6" s="275"/>
      <c r="F6" s="275"/>
      <c r="G6" s="275"/>
      <c r="H6" s="275"/>
      <c r="I6" s="275"/>
    </row>
    <row r="7" spans="2:13" ht="12.75" customHeight="1">
      <c r="C7" s="275"/>
      <c r="D7" s="275"/>
      <c r="E7" s="275"/>
      <c r="F7" s="275"/>
      <c r="G7" s="275"/>
      <c r="H7" s="275"/>
      <c r="I7" s="275"/>
    </row>
    <row r="9" spans="2:13" ht="13.5" thickBot="1"/>
    <row r="10" spans="2:13" s="79" customFormat="1" ht="24.75" customHeight="1" thickBot="1">
      <c r="C10" s="376" t="s">
        <v>182</v>
      </c>
      <c r="D10" s="378"/>
      <c r="E10" s="125"/>
      <c r="F10" s="125"/>
      <c r="H10" s="379"/>
      <c r="I10" s="379"/>
      <c r="J10" s="379"/>
      <c r="K10" s="379"/>
      <c r="L10" s="379"/>
      <c r="M10" s="379"/>
    </row>
    <row r="11" spans="2:13" ht="24" customHeight="1" thickBot="1">
      <c r="C11" s="314" t="s">
        <v>30</v>
      </c>
      <c r="D11" s="315" t="s">
        <v>31</v>
      </c>
      <c r="H11" s="114"/>
      <c r="I11" s="114"/>
      <c r="J11" s="114"/>
      <c r="K11" s="114"/>
      <c r="L11" s="114"/>
      <c r="M11" s="114"/>
    </row>
    <row r="12" spans="2:13" ht="18">
      <c r="B12" s="80" t="s">
        <v>33</v>
      </c>
      <c r="C12" s="120">
        <v>1</v>
      </c>
      <c r="D12" s="117"/>
      <c r="H12" s="114"/>
      <c r="I12" s="114"/>
      <c r="J12" s="114"/>
      <c r="K12" s="114"/>
      <c r="L12" s="114"/>
      <c r="M12" s="114"/>
    </row>
    <row r="13" spans="2:13" ht="8.25" customHeight="1">
      <c r="B13" s="81"/>
      <c r="C13" s="121"/>
      <c r="D13" s="118"/>
      <c r="H13" s="115"/>
      <c r="I13" s="116"/>
      <c r="J13" s="114"/>
      <c r="K13" s="114"/>
      <c r="L13" s="114"/>
      <c r="M13" s="114"/>
    </row>
    <row r="14" spans="2:13" ht="18">
      <c r="B14" s="81" t="s">
        <v>113</v>
      </c>
      <c r="C14" s="121">
        <v>7</v>
      </c>
      <c r="D14" s="118">
        <v>2</v>
      </c>
      <c r="H14" s="115"/>
      <c r="I14" s="116"/>
      <c r="J14" s="114"/>
      <c r="K14" s="114"/>
      <c r="L14" s="114"/>
      <c r="M14" s="114"/>
    </row>
    <row r="15" spans="2:13" ht="9" customHeight="1">
      <c r="B15" s="81"/>
      <c r="C15" s="121"/>
      <c r="D15" s="118"/>
      <c r="H15" s="115"/>
      <c r="I15" s="116"/>
      <c r="J15" s="114"/>
      <c r="K15" s="114"/>
      <c r="L15" s="114"/>
      <c r="M15" s="114"/>
    </row>
    <row r="16" spans="2:13" ht="18">
      <c r="B16" s="81" t="s">
        <v>25</v>
      </c>
      <c r="C16" s="121">
        <v>2</v>
      </c>
      <c r="D16" s="118">
        <v>1</v>
      </c>
      <c r="H16" s="115"/>
      <c r="I16" s="116"/>
      <c r="J16" s="114"/>
      <c r="K16" s="114"/>
      <c r="L16" s="114"/>
      <c r="M16" s="114"/>
    </row>
    <row r="17" spans="2:13" ht="3.75" customHeight="1">
      <c r="B17" s="156"/>
      <c r="C17" s="157"/>
      <c r="D17" s="158"/>
      <c r="H17" s="115"/>
      <c r="I17" s="116"/>
      <c r="J17" s="114"/>
      <c r="K17" s="114"/>
      <c r="L17" s="114"/>
      <c r="M17" s="114"/>
    </row>
    <row r="18" spans="2:13" ht="18">
      <c r="B18" s="156" t="s">
        <v>141</v>
      </c>
      <c r="C18" s="157"/>
      <c r="D18" s="158"/>
      <c r="H18" s="115"/>
      <c r="I18" s="116"/>
      <c r="J18" s="114"/>
      <c r="K18" s="114"/>
      <c r="L18" s="114"/>
      <c r="M18" s="114"/>
    </row>
    <row r="19" spans="2:13" ht="9.75" customHeight="1" thickBot="1">
      <c r="B19" s="82"/>
      <c r="C19" s="122"/>
      <c r="D19" s="119"/>
      <c r="H19" s="115"/>
      <c r="I19" s="116"/>
      <c r="J19" s="114"/>
      <c r="K19" s="114"/>
      <c r="L19" s="114"/>
      <c r="M19" s="114"/>
    </row>
    <row r="20" spans="2:13" ht="16.5" thickBot="1">
      <c r="B20" s="17" t="s">
        <v>5</v>
      </c>
      <c r="C20" s="123">
        <f>SUM(C12:C19)</f>
        <v>10</v>
      </c>
      <c r="D20" s="124">
        <f>SUM(D12:D19)</f>
        <v>3</v>
      </c>
      <c r="H20" s="114"/>
      <c r="I20" s="116"/>
      <c r="J20" s="114"/>
      <c r="K20" s="114"/>
      <c r="L20" s="114"/>
      <c r="M20" s="114"/>
    </row>
    <row r="21" spans="2:13" ht="15.75">
      <c r="C21" s="83"/>
      <c r="H21" s="114"/>
      <c r="I21" s="116"/>
      <c r="J21" s="114"/>
      <c r="K21" s="114"/>
      <c r="L21" s="114"/>
      <c r="M21" s="114"/>
    </row>
    <row r="22" spans="2:13">
      <c r="H22" s="114"/>
      <c r="I22" s="114"/>
      <c r="J22" s="114"/>
      <c r="K22" s="114"/>
      <c r="L22" s="114"/>
      <c r="M22" s="114"/>
    </row>
    <row r="23" spans="2:13" ht="15.75">
      <c r="C23" s="84"/>
      <c r="H23" s="114"/>
      <c r="I23" s="116"/>
      <c r="J23" s="114"/>
      <c r="K23" s="114"/>
      <c r="L23" s="114"/>
      <c r="M23" s="114"/>
    </row>
    <row r="24" spans="2:13">
      <c r="H24" s="114"/>
      <c r="I24" s="114"/>
      <c r="J24" s="114"/>
      <c r="K24" s="114"/>
      <c r="L24" s="114"/>
      <c r="M24" s="114"/>
    </row>
    <row r="28" spans="2:13" ht="25.5" customHeight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D17" sqref="D17"/>
    </sheetView>
  </sheetViews>
  <sheetFormatPr baseColWidth="10" defaultColWidth="11.42578125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48" t="s">
        <v>169</v>
      </c>
      <c r="C2" s="348"/>
      <c r="D2" s="348"/>
      <c r="E2" s="348"/>
      <c r="F2" s="348"/>
      <c r="G2" s="348"/>
      <c r="H2" s="348"/>
      <c r="I2" s="348"/>
    </row>
    <row r="3" spans="1:17" ht="15" customHeight="1">
      <c r="B3" s="348"/>
      <c r="C3" s="348"/>
      <c r="D3" s="348"/>
      <c r="E3" s="348"/>
      <c r="F3" s="348"/>
      <c r="G3" s="348"/>
      <c r="H3" s="348"/>
      <c r="I3" s="348"/>
      <c r="J3" s="243"/>
      <c r="K3" s="243"/>
    </row>
    <row r="4" spans="1:17" ht="15" customHeight="1">
      <c r="A4" s="243"/>
      <c r="B4" s="348"/>
      <c r="C4" s="348"/>
      <c r="D4" s="348"/>
      <c r="E4" s="348"/>
      <c r="F4" s="348"/>
      <c r="G4" s="348"/>
      <c r="H4" s="348"/>
      <c r="I4" s="348"/>
      <c r="J4" s="243"/>
      <c r="K4" s="243"/>
    </row>
    <row r="5" spans="1:17" ht="15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</row>
    <row r="6" spans="1:17" ht="13.5" customHeight="1">
      <c r="A6" s="243"/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59" t="s">
        <v>13</v>
      </c>
      <c r="C9" s="241" t="s">
        <v>165</v>
      </c>
      <c r="D9" s="242" t="s">
        <v>172</v>
      </c>
    </row>
    <row r="10" spans="1:17" ht="30.95" customHeight="1">
      <c r="B10" s="160" t="s">
        <v>11</v>
      </c>
      <c r="C10" s="211">
        <v>1</v>
      </c>
      <c r="D10" s="196">
        <v>0</v>
      </c>
    </row>
    <row r="11" spans="1:17" ht="30.95" customHeight="1">
      <c r="B11" s="160" t="s">
        <v>117</v>
      </c>
      <c r="C11" s="212">
        <v>0</v>
      </c>
      <c r="D11" s="196">
        <v>0</v>
      </c>
    </row>
    <row r="12" spans="1:17" ht="30.95" customHeight="1">
      <c r="B12" s="160" t="s">
        <v>12</v>
      </c>
      <c r="C12" s="212">
        <v>21</v>
      </c>
      <c r="D12" s="196">
        <v>30</v>
      </c>
    </row>
    <row r="13" spans="1:17" ht="37.5" customHeight="1">
      <c r="B13" s="160" t="s">
        <v>10</v>
      </c>
      <c r="C13" s="212">
        <v>61</v>
      </c>
      <c r="D13" s="196">
        <v>44</v>
      </c>
    </row>
    <row r="14" spans="1:17" ht="39.75" customHeight="1">
      <c r="B14" s="160" t="s">
        <v>9</v>
      </c>
      <c r="C14" s="212">
        <v>84</v>
      </c>
      <c r="D14" s="196">
        <v>47</v>
      </c>
    </row>
    <row r="15" spans="1:17" ht="30.95" customHeight="1" thickBot="1">
      <c r="B15" s="161" t="s">
        <v>114</v>
      </c>
      <c r="C15" s="213">
        <v>213</v>
      </c>
      <c r="D15" s="198">
        <v>225</v>
      </c>
    </row>
    <row r="16" spans="1:17" ht="6.75" customHeight="1" thickBot="1">
      <c r="B16" s="195"/>
      <c r="C16" s="209"/>
      <c r="D16" s="214"/>
    </row>
    <row r="17" spans="2:4" ht="30.95" customHeight="1">
      <c r="B17" s="162" t="s">
        <v>5</v>
      </c>
      <c r="C17" s="210">
        <f>SUM(C10:C16)</f>
        <v>380</v>
      </c>
      <c r="D17" s="215">
        <f>SUM(D10:D16)</f>
        <v>346</v>
      </c>
    </row>
    <row r="18" spans="2:4" ht="11.1" customHeight="1"/>
    <row r="19" spans="2:4" ht="11.1" customHeight="1"/>
    <row r="21" spans="2:4">
      <c r="B21" s="6"/>
    </row>
    <row r="22" spans="2:4">
      <c r="B22" s="351"/>
      <c r="C22" s="351"/>
      <c r="D22" s="351"/>
    </row>
    <row r="23" spans="2:4">
      <c r="B23" s="351"/>
      <c r="C23" s="351"/>
      <c r="D23" s="351"/>
    </row>
    <row r="24" spans="2:4" ht="18.75">
      <c r="B24" s="237"/>
      <c r="C24" s="349"/>
      <c r="D24" s="349"/>
    </row>
    <row r="25" spans="2:4" ht="18.75">
      <c r="B25" s="237"/>
      <c r="C25" s="349"/>
      <c r="D25" s="349"/>
    </row>
    <row r="26" spans="2:4" ht="18.75">
      <c r="B26" s="237"/>
      <c r="C26" s="349"/>
      <c r="D26" s="349"/>
    </row>
    <row r="27" spans="2:4" ht="18.75">
      <c r="B27" s="237"/>
      <c r="C27" s="349"/>
      <c r="D27" s="349"/>
    </row>
    <row r="28" spans="2:4" ht="18.75">
      <c r="B28" s="237"/>
      <c r="C28" s="349"/>
      <c r="D28" s="349"/>
    </row>
    <row r="29" spans="2:4" ht="18.75">
      <c r="B29" s="237"/>
      <c r="C29" s="349"/>
      <c r="D29" s="349"/>
    </row>
    <row r="30" spans="2:4" ht="18.75">
      <c r="B30" s="237"/>
      <c r="C30" s="349"/>
      <c r="D30" s="349"/>
    </row>
    <row r="31" spans="2:4" ht="18.75">
      <c r="B31" s="237"/>
      <c r="C31" s="349"/>
      <c r="D31" s="349"/>
    </row>
    <row r="32" spans="2:4" ht="18.75">
      <c r="B32" s="237"/>
      <c r="C32" s="349"/>
      <c r="D32" s="349"/>
    </row>
    <row r="33" spans="2:4" ht="18.75">
      <c r="B33" s="237"/>
      <c r="C33" s="349"/>
      <c r="D33" s="349"/>
    </row>
    <row r="34" spans="2:4" ht="18.75">
      <c r="B34" s="237"/>
      <c r="C34" s="349"/>
      <c r="D34" s="349"/>
    </row>
    <row r="35" spans="2:4" ht="15.75">
      <c r="B35" s="7"/>
      <c r="C35" s="350"/>
      <c r="D35" s="350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D17" sqref="D17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5"/>
    </row>
    <row r="3" spans="2:12" ht="15" customHeight="1">
      <c r="B3" s="352" t="s">
        <v>151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2:12" ht="24.75" customHeight="1"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2:12" ht="15" customHeight="1"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10" spans="2:12">
      <c r="B10" s="8" t="s">
        <v>8</v>
      </c>
      <c r="C10" s="5"/>
      <c r="D10" s="5"/>
    </row>
    <row r="11" spans="2:12" ht="36" customHeight="1">
      <c r="B11" s="163" t="s">
        <v>0</v>
      </c>
      <c r="C11" s="241" t="s">
        <v>165</v>
      </c>
      <c r="D11" s="242" t="s">
        <v>172</v>
      </c>
    </row>
    <row r="12" spans="2:12" ht="30.95" customHeight="1">
      <c r="B12" s="160" t="s">
        <v>14</v>
      </c>
      <c r="C12" s="322">
        <v>16</v>
      </c>
      <c r="D12" s="216">
        <v>17</v>
      </c>
    </row>
    <row r="13" spans="2:12" ht="30.95" customHeight="1">
      <c r="B13" s="160" t="s">
        <v>15</v>
      </c>
      <c r="C13" s="322">
        <v>31</v>
      </c>
      <c r="D13" s="216">
        <v>25</v>
      </c>
    </row>
    <row r="14" spans="2:12" ht="30.95" customHeight="1">
      <c r="B14" s="160" t="s">
        <v>16</v>
      </c>
      <c r="C14" s="322">
        <v>0</v>
      </c>
      <c r="D14" s="216">
        <v>2</v>
      </c>
    </row>
    <row r="15" spans="2:12" ht="13.5" customHeight="1">
      <c r="B15" s="164"/>
      <c r="C15" s="219"/>
      <c r="D15" s="217"/>
    </row>
    <row r="16" spans="2:12" ht="30.95" customHeight="1">
      <c r="B16" s="165" t="s">
        <v>5</v>
      </c>
      <c r="C16" s="220">
        <f>C12+C13</f>
        <v>47</v>
      </c>
      <c r="D16" s="218">
        <f>D12+D13</f>
        <v>42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topLeftCell="A22" zoomScale="75" zoomScaleNormal="50" zoomScaleSheetLayoutView="75" zoomScalePageLayoutView="75" workbookViewId="0">
      <selection activeCell="D17" sqref="D17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52" t="s">
        <v>152</v>
      </c>
      <c r="C4" s="352"/>
      <c r="D4" s="352"/>
      <c r="E4" s="352"/>
      <c r="F4" s="352"/>
      <c r="G4" s="352"/>
      <c r="H4" s="352"/>
      <c r="I4" s="352"/>
      <c r="J4" s="352"/>
    </row>
    <row r="5" spans="2:10">
      <c r="B5" s="352"/>
      <c r="C5" s="352"/>
      <c r="D5" s="352"/>
      <c r="E5" s="352"/>
      <c r="F5" s="352"/>
      <c r="G5" s="352"/>
      <c r="H5" s="352"/>
      <c r="I5" s="352"/>
      <c r="J5" s="352"/>
    </row>
    <row r="6" spans="2:10">
      <c r="B6" s="352"/>
      <c r="C6" s="352"/>
      <c r="D6" s="352"/>
      <c r="E6" s="352"/>
      <c r="F6" s="352"/>
      <c r="G6" s="352"/>
      <c r="H6" s="352"/>
      <c r="I6" s="352"/>
      <c r="J6" s="352"/>
    </row>
    <row r="12" spans="2:10">
      <c r="B12" s="8" t="s">
        <v>8</v>
      </c>
      <c r="C12" s="5"/>
      <c r="D12" s="5"/>
    </row>
    <row r="13" spans="2:10" ht="36" customHeight="1">
      <c r="B13" s="163" t="s">
        <v>0</v>
      </c>
      <c r="C13" s="241" t="s">
        <v>165</v>
      </c>
      <c r="D13" s="242" t="s">
        <v>172</v>
      </c>
    </row>
    <row r="14" spans="2:10" ht="30.95" customHeight="1">
      <c r="B14" s="160" t="s">
        <v>14</v>
      </c>
      <c r="C14" s="322">
        <v>2</v>
      </c>
      <c r="D14" s="196">
        <v>3</v>
      </c>
    </row>
    <row r="15" spans="2:10" ht="30.95" customHeight="1">
      <c r="B15" s="160" t="s">
        <v>15</v>
      </c>
      <c r="C15" s="322">
        <v>3</v>
      </c>
      <c r="D15" s="196">
        <v>1</v>
      </c>
    </row>
    <row r="16" spans="2:10" ht="30.95" customHeight="1">
      <c r="B16" s="160" t="s">
        <v>16</v>
      </c>
      <c r="C16" s="322">
        <v>0</v>
      </c>
      <c r="D16" s="196">
        <v>0</v>
      </c>
    </row>
    <row r="17" spans="2:4" ht="13.5" customHeight="1">
      <c r="B17" s="164"/>
      <c r="C17" s="221"/>
      <c r="D17" s="197"/>
    </row>
    <row r="18" spans="2:4" ht="30.95" customHeight="1">
      <c r="B18" s="165" t="s">
        <v>5</v>
      </c>
      <c r="C18" s="222">
        <f>C14+C15</f>
        <v>5</v>
      </c>
      <c r="D18" s="198">
        <f>D14+D15</f>
        <v>4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24" zoomScaleNormal="50" zoomScaleSheetLayoutView="75" workbookViewId="0">
      <selection activeCell="D17" sqref="D17"/>
    </sheetView>
  </sheetViews>
  <sheetFormatPr baseColWidth="10" defaultRowHeight="12.75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53" t="s">
        <v>153</v>
      </c>
      <c r="C2" s="353"/>
      <c r="D2" s="353"/>
      <c r="E2" s="353"/>
      <c r="F2" s="353"/>
      <c r="G2" s="353"/>
      <c r="H2" s="245"/>
      <c r="I2" s="244"/>
      <c r="J2" s="244"/>
    </row>
    <row r="3" spans="1:10" ht="18" customHeight="1">
      <c r="B3" s="353"/>
      <c r="C3" s="353"/>
      <c r="D3" s="353"/>
      <c r="E3" s="353"/>
      <c r="F3" s="353"/>
      <c r="G3" s="353"/>
      <c r="H3" s="245"/>
      <c r="I3" s="244"/>
      <c r="J3" s="244"/>
    </row>
    <row r="4" spans="1:10" ht="15.75" customHeight="1">
      <c r="A4" s="245"/>
      <c r="B4" s="353"/>
      <c r="C4" s="353"/>
      <c r="D4" s="353"/>
      <c r="E4" s="353"/>
      <c r="F4" s="353"/>
      <c r="G4" s="353"/>
      <c r="H4" s="245"/>
      <c r="I4" s="244"/>
      <c r="J4" s="244"/>
    </row>
    <row r="5" spans="1:10" ht="22.5" customHeight="1">
      <c r="A5" s="245"/>
      <c r="B5" s="245"/>
      <c r="C5" s="245"/>
      <c r="D5" s="245"/>
      <c r="E5" s="245"/>
      <c r="F5" s="245"/>
      <c r="G5" s="245"/>
      <c r="H5" s="245"/>
      <c r="I5" s="244"/>
      <c r="J5" s="244"/>
    </row>
    <row r="6" spans="1:10" ht="12.75" customHeight="1">
      <c r="A6" s="244"/>
      <c r="B6" s="244"/>
      <c r="C6" s="244"/>
      <c r="D6" s="244"/>
      <c r="E6" s="244"/>
      <c r="F6" s="244"/>
      <c r="G6" s="244"/>
      <c r="H6" s="244"/>
      <c r="I6" s="244"/>
      <c r="J6" s="244"/>
    </row>
    <row r="9" spans="1:10" ht="33" customHeight="1" thickBot="1">
      <c r="B9" s="126" t="s">
        <v>61</v>
      </c>
      <c r="C9" s="127" t="s">
        <v>1</v>
      </c>
      <c r="D9" s="127" t="s">
        <v>2</v>
      </c>
      <c r="E9" s="127" t="s">
        <v>3</v>
      </c>
      <c r="F9" s="127" t="s">
        <v>35</v>
      </c>
      <c r="G9" s="128" t="s">
        <v>17</v>
      </c>
    </row>
    <row r="10" spans="1:10" ht="23.25" customHeight="1">
      <c r="B10" s="248" t="s">
        <v>62</v>
      </c>
      <c r="C10" s="129">
        <v>26</v>
      </c>
      <c r="D10" s="129">
        <v>0</v>
      </c>
      <c r="E10" s="129">
        <v>1</v>
      </c>
      <c r="F10" s="129">
        <v>0</v>
      </c>
      <c r="G10" s="129">
        <f t="shared" ref="G10:G25" si="0">SUM(C10:F10)</f>
        <v>27</v>
      </c>
    </row>
    <row r="11" spans="1:10" ht="22.5" customHeight="1">
      <c r="B11" s="249" t="s">
        <v>63</v>
      </c>
      <c r="C11" s="130">
        <v>55</v>
      </c>
      <c r="D11" s="130">
        <v>1</v>
      </c>
      <c r="E11" s="130">
        <v>0</v>
      </c>
      <c r="F11" s="130">
        <v>0</v>
      </c>
      <c r="G11" s="131">
        <f t="shared" si="0"/>
        <v>56</v>
      </c>
      <c r="H11" s="20"/>
    </row>
    <row r="12" spans="1:10" ht="30" customHeight="1">
      <c r="B12" s="249" t="s">
        <v>64</v>
      </c>
      <c r="C12" s="130">
        <v>87</v>
      </c>
      <c r="D12" s="130">
        <v>2</v>
      </c>
      <c r="E12" s="130">
        <v>2</v>
      </c>
      <c r="F12" s="130">
        <v>0</v>
      </c>
      <c r="G12" s="131">
        <f t="shared" si="0"/>
        <v>91</v>
      </c>
    </row>
    <row r="13" spans="1:10" ht="27.95" customHeight="1">
      <c r="B13" s="249" t="s">
        <v>65</v>
      </c>
      <c r="C13" s="130">
        <v>75</v>
      </c>
      <c r="D13" s="130">
        <v>0</v>
      </c>
      <c r="E13" s="130">
        <v>3</v>
      </c>
      <c r="F13" s="130">
        <v>0</v>
      </c>
      <c r="G13" s="131">
        <f t="shared" si="0"/>
        <v>78</v>
      </c>
    </row>
    <row r="14" spans="1:10" ht="27.95" customHeight="1">
      <c r="B14" s="249" t="s">
        <v>66</v>
      </c>
      <c r="C14" s="130">
        <v>66</v>
      </c>
      <c r="D14" s="130">
        <v>1</v>
      </c>
      <c r="E14" s="130">
        <v>2</v>
      </c>
      <c r="F14" s="130">
        <v>0</v>
      </c>
      <c r="G14" s="131">
        <f t="shared" si="0"/>
        <v>69</v>
      </c>
    </row>
    <row r="15" spans="1:10" ht="27.95" customHeight="1">
      <c r="B15" s="249" t="s">
        <v>67</v>
      </c>
      <c r="C15" s="130">
        <v>56</v>
      </c>
      <c r="D15" s="130">
        <v>3</v>
      </c>
      <c r="E15" s="130">
        <v>1</v>
      </c>
      <c r="F15" s="130">
        <v>0</v>
      </c>
      <c r="G15" s="131">
        <f t="shared" si="0"/>
        <v>60</v>
      </c>
    </row>
    <row r="16" spans="1:10" ht="27.95" customHeight="1">
      <c r="B16" s="249" t="s">
        <v>68</v>
      </c>
      <c r="C16" s="130">
        <v>58</v>
      </c>
      <c r="D16" s="130">
        <v>2</v>
      </c>
      <c r="E16" s="130">
        <v>1</v>
      </c>
      <c r="F16" s="130">
        <v>1</v>
      </c>
      <c r="G16" s="131">
        <f t="shared" si="0"/>
        <v>62</v>
      </c>
    </row>
    <row r="17" spans="2:7" ht="27.95" customHeight="1">
      <c r="B17" s="249" t="s">
        <v>69</v>
      </c>
      <c r="C17" s="130">
        <v>45</v>
      </c>
      <c r="D17" s="130">
        <v>2</v>
      </c>
      <c r="E17" s="130">
        <v>1</v>
      </c>
      <c r="F17" s="130">
        <v>0</v>
      </c>
      <c r="G17" s="131">
        <f t="shared" si="0"/>
        <v>48</v>
      </c>
    </row>
    <row r="18" spans="2:7" ht="27.95" customHeight="1">
      <c r="B18" s="249" t="s">
        <v>70</v>
      </c>
      <c r="C18" s="130">
        <v>35</v>
      </c>
      <c r="D18" s="130">
        <v>0</v>
      </c>
      <c r="E18" s="130">
        <v>0</v>
      </c>
      <c r="F18" s="130">
        <v>0</v>
      </c>
      <c r="G18" s="130">
        <f t="shared" si="0"/>
        <v>35</v>
      </c>
    </row>
    <row r="19" spans="2:7" ht="27.95" customHeight="1">
      <c r="B19" s="249" t="s">
        <v>71</v>
      </c>
      <c r="C19" s="130">
        <v>39</v>
      </c>
      <c r="D19" s="130">
        <v>0</v>
      </c>
      <c r="E19" s="130">
        <v>1</v>
      </c>
      <c r="F19" s="130">
        <v>0</v>
      </c>
      <c r="G19" s="130">
        <f t="shared" si="0"/>
        <v>40</v>
      </c>
    </row>
    <row r="20" spans="2:7" ht="27.95" customHeight="1">
      <c r="B20" s="249" t="s">
        <v>72</v>
      </c>
      <c r="C20" s="130">
        <v>18</v>
      </c>
      <c r="D20" s="130">
        <v>0</v>
      </c>
      <c r="E20" s="130">
        <v>0</v>
      </c>
      <c r="F20" s="130">
        <v>0</v>
      </c>
      <c r="G20" s="130">
        <f t="shared" si="0"/>
        <v>18</v>
      </c>
    </row>
    <row r="21" spans="2:7" ht="27.95" customHeight="1">
      <c r="B21" s="249" t="s">
        <v>73</v>
      </c>
      <c r="C21" s="130">
        <v>13</v>
      </c>
      <c r="D21" s="130">
        <v>0</v>
      </c>
      <c r="E21" s="130">
        <v>1</v>
      </c>
      <c r="F21" s="130">
        <v>0</v>
      </c>
      <c r="G21" s="130">
        <f t="shared" si="0"/>
        <v>14</v>
      </c>
    </row>
    <row r="22" spans="2:7" ht="27.95" customHeight="1">
      <c r="B22" s="249" t="s">
        <v>74</v>
      </c>
      <c r="C22" s="130">
        <v>3</v>
      </c>
      <c r="D22" s="130">
        <v>0</v>
      </c>
      <c r="E22" s="130">
        <v>0</v>
      </c>
      <c r="F22" s="130">
        <v>0</v>
      </c>
      <c r="G22" s="130">
        <f t="shared" si="0"/>
        <v>3</v>
      </c>
    </row>
    <row r="23" spans="2:7" ht="27.95" customHeight="1">
      <c r="B23" s="249" t="s">
        <v>75</v>
      </c>
      <c r="C23" s="130">
        <v>3</v>
      </c>
      <c r="D23" s="130">
        <v>0</v>
      </c>
      <c r="E23" s="130">
        <v>0</v>
      </c>
      <c r="F23" s="130">
        <v>0</v>
      </c>
      <c r="G23" s="130">
        <f t="shared" si="0"/>
        <v>3</v>
      </c>
    </row>
    <row r="24" spans="2:7" ht="27.95" customHeight="1">
      <c r="B24" s="249" t="s">
        <v>76</v>
      </c>
      <c r="C24" s="130">
        <v>0</v>
      </c>
      <c r="D24" s="130">
        <v>0</v>
      </c>
      <c r="E24" s="130">
        <v>0</v>
      </c>
      <c r="F24" s="130">
        <v>0</v>
      </c>
      <c r="G24" s="130">
        <f t="shared" si="0"/>
        <v>0</v>
      </c>
    </row>
    <row r="25" spans="2:7" ht="27.95" customHeight="1">
      <c r="B25" s="249" t="s">
        <v>77</v>
      </c>
      <c r="C25" s="130">
        <v>0</v>
      </c>
      <c r="D25" s="130">
        <v>0</v>
      </c>
      <c r="E25" s="130">
        <v>0</v>
      </c>
      <c r="F25" s="130">
        <v>0</v>
      </c>
      <c r="G25" s="130">
        <f t="shared" si="0"/>
        <v>0</v>
      </c>
    </row>
    <row r="26" spans="2:7" ht="12" customHeight="1" thickBot="1">
      <c r="B26" s="136"/>
      <c r="C26" s="133"/>
      <c r="D26" s="133"/>
      <c r="E26" s="133"/>
      <c r="F26" s="133"/>
      <c r="G26" s="133"/>
    </row>
    <row r="27" spans="2:7" ht="44.25" customHeight="1" thickBot="1">
      <c r="B27" s="252" t="s">
        <v>121</v>
      </c>
      <c r="C27" s="253">
        <f>SUM(C10:C26)</f>
        <v>579</v>
      </c>
      <c r="D27" s="253">
        <f>SUM(D10:D26)</f>
        <v>11</v>
      </c>
      <c r="E27" s="253">
        <f>SUM(E10:E26)</f>
        <v>13</v>
      </c>
      <c r="F27" s="253">
        <f>SUM(F10:F26)</f>
        <v>1</v>
      </c>
      <c r="G27" s="254">
        <f>SUM(C27:F27)</f>
        <v>604</v>
      </c>
    </row>
    <row r="28" spans="2:7" ht="13.5" customHeight="1">
      <c r="B28" s="251"/>
      <c r="C28" s="58"/>
      <c r="D28" s="58"/>
      <c r="E28" s="58"/>
      <c r="F28" s="58"/>
      <c r="G28" s="58"/>
    </row>
    <row r="29" spans="2:7" ht="27" customHeight="1">
      <c r="B29" s="249" t="s">
        <v>78</v>
      </c>
      <c r="C29" s="130">
        <v>1</v>
      </c>
      <c r="D29" s="130">
        <v>0</v>
      </c>
      <c r="E29" s="130">
        <v>0</v>
      </c>
      <c r="F29" s="130">
        <v>0</v>
      </c>
      <c r="G29" s="130">
        <f>Tabla12[[#This Row],[CAIDA DE PERSONA]]+Tabla12[[#This Row],[VOLCADURAS]]+Tabla12[[#This Row],[ATROPELLOS]]+Tabla12[[#This Row],[CHOQUES]]</f>
        <v>1</v>
      </c>
    </row>
    <row r="30" spans="2:7" ht="21" customHeight="1">
      <c r="B30" s="249" t="s">
        <v>79</v>
      </c>
      <c r="C30" s="130">
        <v>1</v>
      </c>
      <c r="D30" s="130">
        <v>0</v>
      </c>
      <c r="E30" s="135">
        <v>0</v>
      </c>
      <c r="F30" s="130">
        <v>0</v>
      </c>
      <c r="G30" s="130">
        <f>Tabla12[[#This Row],[CAIDA DE PERSONA]]+Tabla12[[#This Row],[VOLCADURAS]]+Tabla12[[#This Row],[ATROPELLOS]]+Tabla12[[#This Row],[CHOQUES]]</f>
        <v>1</v>
      </c>
    </row>
    <row r="31" spans="2:7" ht="18.75" customHeight="1">
      <c r="B31" s="249" t="s">
        <v>80</v>
      </c>
      <c r="C31" s="130">
        <v>1</v>
      </c>
      <c r="D31" s="130">
        <v>0</v>
      </c>
      <c r="E31" s="135">
        <v>0</v>
      </c>
      <c r="F31" s="130">
        <v>0</v>
      </c>
      <c r="G31" s="130">
        <f>Tabla12[[#This Row],[CAIDA DE PERSONA]]+Tabla12[[#This Row],[VOLCADURAS]]+Tabla12[[#This Row],[ATROPELLOS]]+Tabla12[[#This Row],[CHOQUES]]</f>
        <v>1</v>
      </c>
    </row>
    <row r="32" spans="2:7" ht="21.75" customHeight="1">
      <c r="B32" s="249" t="s">
        <v>81</v>
      </c>
      <c r="C32" s="130">
        <v>6</v>
      </c>
      <c r="D32" s="130">
        <v>0</v>
      </c>
      <c r="E32" s="130">
        <v>0</v>
      </c>
      <c r="F32" s="130">
        <v>0</v>
      </c>
      <c r="G32" s="130">
        <f>Tabla12[[#This Row],[CAIDA DE PERSONA]]+Tabla12[[#This Row],[VOLCADURAS]]+Tabla12[[#This Row],[ATROPELLOS]]+Tabla12[[#This Row],[CHOQUES]]</f>
        <v>6</v>
      </c>
    </row>
    <row r="33" spans="2:10" ht="9.75" customHeight="1" thickBot="1">
      <c r="B33" s="136"/>
      <c r="C33" s="133"/>
      <c r="D33" s="133"/>
      <c r="E33" s="133"/>
      <c r="F33" s="133"/>
      <c r="G33" s="133"/>
      <c r="J33" s="28"/>
    </row>
    <row r="34" spans="2:10" ht="32.25" customHeight="1" thickBot="1">
      <c r="B34" s="250" t="s">
        <v>82</v>
      </c>
      <c r="C34" s="134">
        <f>SUM(C29:C33)</f>
        <v>9</v>
      </c>
      <c r="D34" s="134">
        <f>SUM(D29:D33)</f>
        <v>0</v>
      </c>
      <c r="E34" s="134">
        <f>SUM(E29:E33)</f>
        <v>0</v>
      </c>
      <c r="F34" s="134">
        <f>SUM(F29:F33)</f>
        <v>0</v>
      </c>
      <c r="G34" s="57">
        <f>SUM(C34:F34)</f>
        <v>9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47" t="s">
        <v>83</v>
      </c>
      <c r="C36" s="36">
        <v>22</v>
      </c>
      <c r="D36" s="36">
        <v>0</v>
      </c>
      <c r="E36" s="37">
        <v>0</v>
      </c>
      <c r="F36" s="37">
        <v>0</v>
      </c>
      <c r="G36" s="38">
        <f>C36+D36+E36+F36</f>
        <v>22</v>
      </c>
    </row>
    <row r="37" spans="2:10" ht="30.95" customHeight="1">
      <c r="B37" s="247" t="s">
        <v>5</v>
      </c>
      <c r="C37" s="37">
        <f>C34+C27+C36</f>
        <v>610</v>
      </c>
      <c r="D37" s="37">
        <f>D36+D34+D27</f>
        <v>11</v>
      </c>
      <c r="E37" s="37">
        <f>E36+E34+E27</f>
        <v>13</v>
      </c>
      <c r="F37" s="37">
        <f>F36+F34+F27</f>
        <v>1</v>
      </c>
      <c r="G37" s="38">
        <f>C37+D37+E37+F37</f>
        <v>635</v>
      </c>
      <c r="J37" s="35"/>
    </row>
    <row r="38" spans="2:10" ht="21.75" customHeight="1"/>
    <row r="39" spans="2:10" ht="18.75" customHeight="1">
      <c r="C39" s="246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54" t="s">
        <v>124</v>
      </c>
      <c r="E42" s="354"/>
      <c r="F42" s="354"/>
      <c r="G42" s="354"/>
    </row>
    <row r="43" spans="2:10" ht="30.95" customHeight="1">
      <c r="C43" s="30"/>
      <c r="D43" s="354"/>
      <c r="E43" s="354"/>
      <c r="F43" s="354"/>
      <c r="G43" s="354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zoomScaleNormal="100" workbookViewId="0">
      <selection activeCell="D17" sqref="D17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52" t="s">
        <v>154</v>
      </c>
      <c r="C2" s="352"/>
      <c r="D2" s="352"/>
      <c r="E2" s="352"/>
      <c r="F2" s="352"/>
      <c r="G2" s="245"/>
    </row>
    <row r="3" spans="2:7" ht="12.75" customHeight="1">
      <c r="B3" s="352"/>
      <c r="C3" s="352"/>
      <c r="D3" s="352"/>
      <c r="E3" s="352"/>
      <c r="F3" s="352"/>
      <c r="G3" s="245"/>
    </row>
    <row r="4" spans="2:7" ht="7.5" customHeight="1">
      <c r="B4" s="352"/>
      <c r="C4" s="352"/>
      <c r="D4" s="352"/>
      <c r="E4" s="352"/>
      <c r="F4" s="352"/>
      <c r="G4" s="245"/>
    </row>
    <row r="7" spans="2:7" ht="16.5" customHeight="1"/>
    <row r="8" spans="2:7" ht="1.5" customHeight="1"/>
    <row r="9" spans="2:7" ht="8.25" hidden="1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7" t="s">
        <v>34</v>
      </c>
      <c r="C11" s="137" t="s">
        <v>1</v>
      </c>
      <c r="D11" s="137" t="s">
        <v>2</v>
      </c>
      <c r="E11" s="137" t="s">
        <v>3</v>
      </c>
      <c r="F11" s="137" t="s">
        <v>35</v>
      </c>
      <c r="G11" s="138" t="s">
        <v>17</v>
      </c>
    </row>
    <row r="12" spans="2:7" ht="27.95" customHeight="1">
      <c r="B12" s="41" t="s">
        <v>36</v>
      </c>
      <c r="C12" s="39">
        <v>11</v>
      </c>
      <c r="D12" s="39">
        <v>0</v>
      </c>
      <c r="E12" s="39">
        <v>0</v>
      </c>
      <c r="F12" s="39">
        <v>0</v>
      </c>
      <c r="G12" s="87">
        <f t="shared" ref="G12:G35" si="0">SUM(C12:F12)</f>
        <v>11</v>
      </c>
    </row>
    <row r="13" spans="2:7" ht="27.95" customHeight="1">
      <c r="B13" s="41" t="s">
        <v>37</v>
      </c>
      <c r="C13" s="39">
        <v>4</v>
      </c>
      <c r="D13" s="39">
        <v>0</v>
      </c>
      <c r="E13" s="39">
        <v>0</v>
      </c>
      <c r="F13" s="39">
        <v>0</v>
      </c>
      <c r="G13" s="87">
        <f t="shared" si="0"/>
        <v>4</v>
      </c>
    </row>
    <row r="14" spans="2:7" ht="27.95" customHeight="1">
      <c r="B14" s="41" t="s">
        <v>38</v>
      </c>
      <c r="C14" s="39">
        <v>5</v>
      </c>
      <c r="D14" s="39">
        <v>1</v>
      </c>
      <c r="E14" s="39">
        <v>1</v>
      </c>
      <c r="F14" s="39">
        <v>0</v>
      </c>
      <c r="G14" s="87">
        <f t="shared" si="0"/>
        <v>7</v>
      </c>
    </row>
    <row r="15" spans="2:7" ht="27.95" customHeight="1">
      <c r="B15" s="41" t="s">
        <v>39</v>
      </c>
      <c r="C15" s="39">
        <v>5</v>
      </c>
      <c r="D15" s="39">
        <v>0</v>
      </c>
      <c r="E15" s="39">
        <v>0</v>
      </c>
      <c r="F15" s="39">
        <v>0</v>
      </c>
      <c r="G15" s="87">
        <f t="shared" si="0"/>
        <v>5</v>
      </c>
    </row>
    <row r="16" spans="2:7" ht="27.95" customHeight="1">
      <c r="B16" s="41" t="s">
        <v>40</v>
      </c>
      <c r="C16" s="39">
        <v>1</v>
      </c>
      <c r="D16" s="39">
        <v>0</v>
      </c>
      <c r="E16" s="39">
        <v>0</v>
      </c>
      <c r="F16" s="39">
        <v>0</v>
      </c>
      <c r="G16" s="87">
        <f t="shared" si="0"/>
        <v>1</v>
      </c>
    </row>
    <row r="17" spans="2:7" ht="27.95" customHeight="1">
      <c r="B17" s="41" t="s">
        <v>41</v>
      </c>
      <c r="C17" s="39">
        <v>4</v>
      </c>
      <c r="D17" s="39">
        <v>0</v>
      </c>
      <c r="E17" s="39">
        <v>0</v>
      </c>
      <c r="F17" s="39">
        <v>0</v>
      </c>
      <c r="G17" s="87">
        <f t="shared" si="0"/>
        <v>4</v>
      </c>
    </row>
    <row r="18" spans="2:7" ht="27.95" customHeight="1">
      <c r="B18" s="41" t="s">
        <v>42</v>
      </c>
      <c r="C18" s="39">
        <v>3</v>
      </c>
      <c r="D18" s="39">
        <v>0</v>
      </c>
      <c r="E18" s="39">
        <v>1</v>
      </c>
      <c r="F18" s="39">
        <v>0</v>
      </c>
      <c r="G18" s="87">
        <f t="shared" si="0"/>
        <v>4</v>
      </c>
    </row>
    <row r="19" spans="2:7" ht="27.95" customHeight="1">
      <c r="B19" s="41" t="s">
        <v>43</v>
      </c>
      <c r="C19" s="39">
        <v>14</v>
      </c>
      <c r="D19" s="39">
        <v>0</v>
      </c>
      <c r="E19" s="39">
        <v>0</v>
      </c>
      <c r="F19" s="39">
        <v>0</v>
      </c>
      <c r="G19" s="87">
        <f t="shared" si="0"/>
        <v>14</v>
      </c>
    </row>
    <row r="20" spans="2:7" ht="27.95" customHeight="1">
      <c r="B20" s="41" t="s">
        <v>44</v>
      </c>
      <c r="C20" s="39">
        <v>22</v>
      </c>
      <c r="D20" s="39">
        <v>1</v>
      </c>
      <c r="E20" s="39">
        <v>0</v>
      </c>
      <c r="F20" s="39">
        <v>1</v>
      </c>
      <c r="G20" s="87">
        <f t="shared" si="0"/>
        <v>24</v>
      </c>
    </row>
    <row r="21" spans="2:7" ht="27.95" customHeight="1">
      <c r="B21" s="41" t="s">
        <v>45</v>
      </c>
      <c r="C21" s="39">
        <v>23</v>
      </c>
      <c r="D21" s="39">
        <v>0</v>
      </c>
      <c r="E21" s="39">
        <v>0</v>
      </c>
      <c r="F21" s="39">
        <v>0</v>
      </c>
      <c r="G21" s="87">
        <f t="shared" si="0"/>
        <v>23</v>
      </c>
    </row>
    <row r="22" spans="2:7" ht="27.95" customHeight="1">
      <c r="B22" s="41" t="s">
        <v>46</v>
      </c>
      <c r="C22" s="39">
        <v>22</v>
      </c>
      <c r="D22" s="39">
        <v>0</v>
      </c>
      <c r="E22" s="39">
        <v>1</v>
      </c>
      <c r="F22" s="39">
        <v>0</v>
      </c>
      <c r="G22" s="85">
        <f t="shared" si="0"/>
        <v>23</v>
      </c>
    </row>
    <row r="23" spans="2:7" ht="27.95" customHeight="1">
      <c r="B23" s="41" t="s">
        <v>47</v>
      </c>
      <c r="C23" s="39">
        <v>13</v>
      </c>
      <c r="D23" s="39">
        <v>0</v>
      </c>
      <c r="E23" s="39">
        <v>1</v>
      </c>
      <c r="F23" s="39">
        <v>0</v>
      </c>
      <c r="G23" s="85">
        <f t="shared" si="0"/>
        <v>14</v>
      </c>
    </row>
    <row r="24" spans="2:7" ht="27.95" customHeight="1">
      <c r="B24" s="41" t="s">
        <v>48</v>
      </c>
      <c r="C24" s="39">
        <v>16</v>
      </c>
      <c r="D24" s="39">
        <v>0</v>
      </c>
      <c r="E24" s="39">
        <v>0</v>
      </c>
      <c r="F24" s="39">
        <v>0</v>
      </c>
      <c r="G24" s="85">
        <f t="shared" si="0"/>
        <v>16</v>
      </c>
    </row>
    <row r="25" spans="2:7" ht="27.95" customHeight="1">
      <c r="B25" s="41" t="s">
        <v>49</v>
      </c>
      <c r="C25" s="39">
        <v>15</v>
      </c>
      <c r="D25" s="39">
        <v>0</v>
      </c>
      <c r="E25" s="39">
        <v>2</v>
      </c>
      <c r="F25" s="39">
        <v>0</v>
      </c>
      <c r="G25" s="85">
        <f t="shared" si="0"/>
        <v>17</v>
      </c>
    </row>
    <row r="26" spans="2:7" ht="27.95" customHeight="1">
      <c r="B26" s="41" t="s">
        <v>50</v>
      </c>
      <c r="C26" s="39">
        <v>14</v>
      </c>
      <c r="D26" s="39">
        <v>1</v>
      </c>
      <c r="E26" s="39">
        <v>1</v>
      </c>
      <c r="F26" s="39">
        <v>0</v>
      </c>
      <c r="G26" s="85">
        <f t="shared" si="0"/>
        <v>16</v>
      </c>
    </row>
    <row r="27" spans="2:7" ht="27.95" customHeight="1">
      <c r="B27" s="41" t="s">
        <v>51</v>
      </c>
      <c r="C27" s="39">
        <v>25</v>
      </c>
      <c r="D27" s="39">
        <v>0</v>
      </c>
      <c r="E27" s="39">
        <v>0</v>
      </c>
      <c r="F27" s="39">
        <v>0</v>
      </c>
      <c r="G27" s="85">
        <f t="shared" si="0"/>
        <v>25</v>
      </c>
    </row>
    <row r="28" spans="2:7" ht="27.95" customHeight="1">
      <c r="B28" s="41" t="s">
        <v>52</v>
      </c>
      <c r="C28" s="39">
        <v>27</v>
      </c>
      <c r="D28" s="39">
        <v>0</v>
      </c>
      <c r="E28" s="39">
        <v>0</v>
      </c>
      <c r="F28" s="39">
        <v>0</v>
      </c>
      <c r="G28" s="85">
        <f t="shared" si="0"/>
        <v>27</v>
      </c>
    </row>
    <row r="29" spans="2:7" ht="27.95" customHeight="1">
      <c r="B29" s="41" t="s">
        <v>53</v>
      </c>
      <c r="C29" s="39">
        <v>18</v>
      </c>
      <c r="D29" s="39">
        <v>2</v>
      </c>
      <c r="E29" s="39">
        <v>0</v>
      </c>
      <c r="F29" s="39">
        <v>0</v>
      </c>
      <c r="G29" s="85">
        <f t="shared" si="0"/>
        <v>20</v>
      </c>
    </row>
    <row r="30" spans="2:7" ht="27.95" customHeight="1">
      <c r="B30" s="41" t="s">
        <v>54</v>
      </c>
      <c r="C30" s="39">
        <v>20</v>
      </c>
      <c r="D30" s="39">
        <v>0</v>
      </c>
      <c r="E30" s="39">
        <v>0</v>
      </c>
      <c r="F30" s="39">
        <v>0</v>
      </c>
      <c r="G30" s="85">
        <f t="shared" si="0"/>
        <v>20</v>
      </c>
    </row>
    <row r="31" spans="2:7" ht="27.95" customHeight="1">
      <c r="B31" s="41" t="s">
        <v>55</v>
      </c>
      <c r="C31" s="39">
        <v>18</v>
      </c>
      <c r="D31" s="39">
        <v>2</v>
      </c>
      <c r="E31" s="39">
        <v>1</v>
      </c>
      <c r="F31" s="39">
        <v>0</v>
      </c>
      <c r="G31" s="87">
        <f t="shared" si="0"/>
        <v>21</v>
      </c>
    </row>
    <row r="32" spans="2:7" ht="27.95" customHeight="1">
      <c r="B32" s="41" t="s">
        <v>56</v>
      </c>
      <c r="C32" s="39">
        <v>15</v>
      </c>
      <c r="D32" s="39">
        <v>2</v>
      </c>
      <c r="E32" s="39">
        <v>1</v>
      </c>
      <c r="F32" s="39">
        <v>0</v>
      </c>
      <c r="G32" s="87">
        <f t="shared" si="0"/>
        <v>18</v>
      </c>
    </row>
    <row r="33" spans="2:7" ht="27.95" customHeight="1">
      <c r="B33" s="41" t="s">
        <v>57</v>
      </c>
      <c r="C33" s="39">
        <v>12</v>
      </c>
      <c r="D33" s="39">
        <v>2</v>
      </c>
      <c r="E33" s="39">
        <v>0</v>
      </c>
      <c r="F33" s="39">
        <v>0</v>
      </c>
      <c r="G33" s="87">
        <f t="shared" si="0"/>
        <v>14</v>
      </c>
    </row>
    <row r="34" spans="2:7" ht="27.95" customHeight="1">
      <c r="B34" s="41" t="s">
        <v>58</v>
      </c>
      <c r="C34" s="39">
        <v>9</v>
      </c>
      <c r="D34" s="39">
        <v>0</v>
      </c>
      <c r="E34" s="39">
        <v>0</v>
      </c>
      <c r="F34" s="39">
        <v>0</v>
      </c>
      <c r="G34" s="87">
        <f t="shared" si="0"/>
        <v>9</v>
      </c>
    </row>
    <row r="35" spans="2:7" ht="27.95" customHeight="1">
      <c r="B35" s="42" t="s">
        <v>59</v>
      </c>
      <c r="C35" s="39">
        <v>8</v>
      </c>
      <c r="D35" s="39">
        <v>0</v>
      </c>
      <c r="E35" s="39">
        <v>1</v>
      </c>
      <c r="F35" s="39">
        <v>0</v>
      </c>
      <c r="G35" s="87">
        <f t="shared" si="0"/>
        <v>9</v>
      </c>
    </row>
    <row r="36" spans="2:7" s="48" customFormat="1" ht="5.25" customHeight="1" thickBot="1">
      <c r="B36" s="132"/>
      <c r="C36" s="133"/>
      <c r="D36" s="133"/>
      <c r="E36" s="133"/>
      <c r="F36" s="133"/>
      <c r="G36" s="139" t="s">
        <v>60</v>
      </c>
    </row>
    <row r="37" spans="2:7" ht="27.95" customHeight="1" thickTop="1">
      <c r="B37" s="43" t="s">
        <v>5</v>
      </c>
      <c r="C37" s="44">
        <f>SUM(C12:C36)</f>
        <v>324</v>
      </c>
      <c r="D37" s="44">
        <f>SUM(D12:D36)</f>
        <v>11</v>
      </c>
      <c r="E37" s="44">
        <f>SUM(E12:E36)</f>
        <v>10</v>
      </c>
      <c r="F37" s="44">
        <f>SUM(F12:F35)</f>
        <v>1</v>
      </c>
      <c r="G37" s="45">
        <f>SUM(C37:F37)</f>
        <v>346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36"/>
      <c r="D39" s="236"/>
      <c r="E39" s="236"/>
      <c r="F39" s="236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8.25" customHeight="1">
      <c r="B41" s="25"/>
      <c r="C41" s="25"/>
      <c r="D41" s="25"/>
      <c r="E41" s="26"/>
      <c r="F41" s="26"/>
      <c r="G41" s="28"/>
    </row>
    <row r="42" spans="2:7" ht="35.25" customHeight="1">
      <c r="B42" s="27"/>
      <c r="C42" s="28"/>
      <c r="D42" s="28"/>
      <c r="E42" s="28"/>
      <c r="F42" s="28"/>
      <c r="G42" s="28"/>
    </row>
    <row r="43" spans="2:7" ht="30.95" customHeight="1">
      <c r="B43" s="27"/>
      <c r="C43" s="28"/>
      <c r="D43" s="28"/>
      <c r="E43" s="28"/>
      <c r="F43" s="28"/>
      <c r="G43" s="28"/>
    </row>
    <row r="44" spans="2:7" ht="30.95" customHeight="1">
      <c r="B44" s="29"/>
      <c r="C44" s="28"/>
      <c r="D44" s="28"/>
      <c r="E44" s="28"/>
      <c r="F44" s="28"/>
      <c r="G44" s="28"/>
    </row>
    <row r="45" spans="2:7" ht="7.5" customHeight="1">
      <c r="B45" s="30"/>
      <c r="C45" s="30"/>
      <c r="D45" s="30"/>
      <c r="E45" s="30"/>
      <c r="F45" s="30"/>
      <c r="G45" s="28"/>
    </row>
    <row r="46" spans="2:7" ht="30.95" customHeight="1">
      <c r="B46" s="30"/>
      <c r="C46" s="30"/>
      <c r="D46" s="30"/>
      <c r="E46" s="30"/>
      <c r="F46" s="30"/>
      <c r="G46" s="28"/>
    </row>
    <row r="47" spans="2:7" ht="30.95" customHeight="1">
      <c r="B47" s="31"/>
      <c r="C47" s="31"/>
      <c r="D47" s="31"/>
      <c r="E47" s="31"/>
      <c r="F47" s="31"/>
      <c r="G47" s="28"/>
    </row>
    <row r="48" spans="2:7" ht="30.95" customHeight="1">
      <c r="B48" s="32"/>
      <c r="C48" s="32"/>
      <c r="D48" s="32"/>
      <c r="E48" s="32"/>
      <c r="F48" s="32"/>
      <c r="G48" s="28"/>
    </row>
    <row r="49" spans="2:7" ht="30.95" customHeight="1">
      <c r="B49" s="33"/>
      <c r="C49" s="33"/>
      <c r="D49" s="33"/>
      <c r="E49" s="33"/>
      <c r="F49" s="33"/>
      <c r="G49" s="28"/>
    </row>
    <row r="50" spans="2:7" ht="30.95" customHeight="1">
      <c r="B50" s="27"/>
      <c r="C50" s="28"/>
      <c r="D50" s="28"/>
      <c r="E50" s="28"/>
      <c r="F50" s="28"/>
      <c r="G50" s="28"/>
    </row>
    <row r="51" spans="2:7" ht="30.95" customHeight="1">
      <c r="B51" s="27"/>
      <c r="C51" s="28"/>
      <c r="D51" s="28"/>
      <c r="E51" s="28"/>
      <c r="F51" s="28"/>
      <c r="G51" s="28"/>
    </row>
    <row r="52" spans="2:7" ht="30.95" customHeight="1">
      <c r="B52" s="27"/>
      <c r="C52" s="28"/>
      <c r="D52" s="28"/>
      <c r="E52" s="28"/>
      <c r="F52" s="28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27"/>
      <c r="C54" s="28"/>
      <c r="D54" s="28"/>
      <c r="E54" s="28"/>
      <c r="F54" s="28"/>
      <c r="G54" s="28"/>
    </row>
    <row r="55" spans="2:7" ht="30.95" customHeight="1">
      <c r="B55" s="34"/>
      <c r="C55" s="26"/>
      <c r="D55" s="26"/>
      <c r="E55" s="26"/>
      <c r="F55" s="26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7"/>
      <c r="C57" s="28"/>
      <c r="D57" s="28"/>
      <c r="E57" s="28"/>
      <c r="F57" s="28"/>
      <c r="G57" s="28"/>
    </row>
    <row r="58" spans="2:7" ht="30.95" customHeight="1">
      <c r="B58" s="29"/>
      <c r="C58" s="28"/>
      <c r="D58" s="28"/>
      <c r="E58" s="28"/>
      <c r="F58" s="28"/>
      <c r="G58" s="28"/>
    </row>
    <row r="59" spans="2:7" ht="15">
      <c r="B59" s="46"/>
      <c r="C59" s="46"/>
      <c r="D59" s="46"/>
      <c r="E59" s="46"/>
      <c r="F59" s="46"/>
      <c r="G59" s="28"/>
    </row>
    <row r="60" spans="2:7" ht="15">
      <c r="B60" s="46"/>
      <c r="C60" s="46"/>
      <c r="D60" s="46"/>
      <c r="E60" s="46"/>
      <c r="F60" s="46"/>
      <c r="G60" s="28"/>
    </row>
    <row r="61" spans="2:7" ht="15">
      <c r="B61" s="46"/>
      <c r="C61" s="46"/>
      <c r="D61" s="46"/>
      <c r="E61" s="46"/>
      <c r="F61" s="46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">
      <c r="B86" s="46"/>
      <c r="C86" s="46"/>
      <c r="D86" s="46"/>
      <c r="E86" s="46"/>
      <c r="F86" s="46"/>
      <c r="G86" s="28"/>
    </row>
    <row r="87" spans="2:7" ht="15.75">
      <c r="B87" s="46"/>
      <c r="C87" s="46"/>
      <c r="D87" s="46"/>
      <c r="E87" s="46"/>
      <c r="F87" s="46"/>
      <c r="G87" s="47"/>
    </row>
    <row r="88" spans="2:7" ht="15.75">
      <c r="B88" s="46"/>
      <c r="C88" s="46"/>
      <c r="D88" s="46"/>
      <c r="E88" s="46"/>
      <c r="F88" s="46"/>
      <c r="G88" s="26"/>
    </row>
    <row r="89" spans="2:7" ht="15">
      <c r="B89" s="46"/>
      <c r="C89" s="46"/>
      <c r="D89" s="46"/>
      <c r="E89" s="46"/>
      <c r="F89" s="46"/>
      <c r="G89" s="28"/>
    </row>
    <row r="90" spans="2:7" ht="15.75">
      <c r="B90" s="46"/>
      <c r="C90" s="46"/>
      <c r="D90" s="46"/>
      <c r="E90" s="46"/>
      <c r="F90" s="46"/>
      <c r="G90" s="26"/>
    </row>
    <row r="91" spans="2:7" ht="15">
      <c r="B91" s="46"/>
      <c r="C91" s="46"/>
      <c r="D91" s="46"/>
      <c r="E91" s="46"/>
      <c r="F91" s="46"/>
      <c r="G91" s="28"/>
    </row>
    <row r="92" spans="2:7" ht="15">
      <c r="B92" s="46"/>
      <c r="C92" s="46"/>
      <c r="D92" s="46"/>
      <c r="E92" s="46"/>
      <c r="F92" s="46"/>
      <c r="G92" s="28"/>
    </row>
    <row r="93" spans="2:7" ht="15">
      <c r="B93" s="46"/>
      <c r="C93" s="46"/>
      <c r="D93" s="46"/>
      <c r="E93" s="46"/>
      <c r="F93" s="46"/>
      <c r="G93" s="28"/>
    </row>
    <row r="94" spans="2:7">
      <c r="B94" s="46"/>
      <c r="C94" s="46"/>
      <c r="D94" s="46"/>
      <c r="E94" s="46"/>
      <c r="F94" s="46"/>
      <c r="G94" s="30"/>
    </row>
    <row r="95" spans="2:7">
      <c r="B95" s="46"/>
      <c r="C95" s="46"/>
      <c r="D95" s="46"/>
      <c r="E95" s="46"/>
      <c r="F95" s="46"/>
      <c r="G95" s="30"/>
    </row>
    <row r="96" spans="2:7" ht="15.75">
      <c r="B96" s="46"/>
      <c r="C96" s="46"/>
      <c r="D96" s="46"/>
      <c r="E96" s="46"/>
      <c r="F96" s="46"/>
      <c r="G96" s="31"/>
    </row>
    <row r="97" spans="2:7">
      <c r="B97" s="46"/>
      <c r="C97" s="46"/>
      <c r="D97" s="46"/>
      <c r="E97" s="46"/>
      <c r="F97" s="46"/>
      <c r="G97" s="32"/>
    </row>
    <row r="98" spans="2:7" ht="15">
      <c r="B98" s="46"/>
      <c r="C98" s="46"/>
      <c r="D98" s="46"/>
      <c r="E98" s="46"/>
      <c r="F98" s="46"/>
      <c r="G98" s="33"/>
    </row>
    <row r="99" spans="2:7" ht="15">
      <c r="B99" s="46"/>
      <c r="C99" s="46"/>
      <c r="D99" s="46"/>
      <c r="E99" s="46"/>
      <c r="F99" s="46"/>
      <c r="G99" s="28"/>
    </row>
    <row r="100" spans="2:7" ht="15">
      <c r="G100" s="28"/>
    </row>
    <row r="101" spans="2:7" ht="15">
      <c r="G101" s="28"/>
    </row>
    <row r="102" spans="2:7" ht="15">
      <c r="G102" s="28"/>
    </row>
    <row r="103" spans="2:7" ht="15">
      <c r="G103" s="28"/>
    </row>
    <row r="104" spans="2:7" ht="15.75">
      <c r="G104" s="26"/>
    </row>
    <row r="105" spans="2:7" ht="15">
      <c r="G105" s="28"/>
    </row>
    <row r="106" spans="2:7" ht="15">
      <c r="G106" s="28"/>
    </row>
    <row r="107" spans="2:7" ht="15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58" zoomScaleNormal="100" workbookViewId="0">
      <selection activeCell="C76" sqref="C76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48" t="s">
        <v>155</v>
      </c>
      <c r="C3" s="348"/>
      <c r="D3" s="348"/>
      <c r="E3" s="348"/>
      <c r="F3" s="348"/>
      <c r="G3" s="348"/>
    </row>
    <row r="4" spans="2:7">
      <c r="B4" s="348"/>
      <c r="C4" s="348"/>
      <c r="D4" s="348"/>
      <c r="E4" s="348"/>
      <c r="F4" s="348"/>
      <c r="G4" s="348"/>
    </row>
    <row r="5" spans="2:7">
      <c r="B5" s="348"/>
      <c r="C5" s="348"/>
      <c r="D5" s="348"/>
      <c r="E5" s="348"/>
      <c r="F5" s="348"/>
      <c r="G5" s="348"/>
    </row>
    <row r="8" spans="2:7" ht="8.25" customHeight="1" thickBot="1"/>
    <row r="9" spans="2:7" ht="30" customHeight="1" thickBot="1">
      <c r="B9" s="356" t="s">
        <v>173</v>
      </c>
      <c r="C9" s="357"/>
      <c r="D9" s="357"/>
      <c r="E9" s="357"/>
      <c r="F9" s="357"/>
      <c r="G9" s="358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40" t="s">
        <v>34</v>
      </c>
      <c r="C11" s="140" t="s">
        <v>115</v>
      </c>
    </row>
    <row r="12" spans="2:7" ht="27.95" customHeight="1">
      <c r="B12" s="41" t="s">
        <v>36</v>
      </c>
      <c r="C12" s="39">
        <v>6</v>
      </c>
    </row>
    <row r="13" spans="2:7" ht="27.95" customHeight="1">
      <c r="B13" s="41" t="s">
        <v>37</v>
      </c>
      <c r="C13" s="39">
        <v>2</v>
      </c>
    </row>
    <row r="14" spans="2:7" ht="27.95" customHeight="1">
      <c r="B14" s="41" t="s">
        <v>38</v>
      </c>
      <c r="C14" s="86">
        <v>4</v>
      </c>
    </row>
    <row r="15" spans="2:7" ht="27.95" customHeight="1">
      <c r="B15" s="41" t="s">
        <v>39</v>
      </c>
      <c r="C15" s="86">
        <v>0</v>
      </c>
    </row>
    <row r="16" spans="2:7" ht="27.95" customHeight="1">
      <c r="B16" s="41" t="s">
        <v>40</v>
      </c>
      <c r="C16" s="39">
        <v>0</v>
      </c>
    </row>
    <row r="17" spans="2:3" ht="27.95" customHeight="1">
      <c r="B17" s="41" t="s">
        <v>41</v>
      </c>
      <c r="C17" s="39">
        <v>2</v>
      </c>
    </row>
    <row r="18" spans="2:3" ht="27.95" customHeight="1">
      <c r="B18" s="41" t="s">
        <v>42</v>
      </c>
      <c r="C18" s="39">
        <v>0</v>
      </c>
    </row>
    <row r="19" spans="2:3" ht="27.95" customHeight="1">
      <c r="B19" s="41" t="s">
        <v>43</v>
      </c>
      <c r="C19" s="39">
        <v>2</v>
      </c>
    </row>
    <row r="20" spans="2:3" ht="27.95" customHeight="1">
      <c r="B20" s="41" t="s">
        <v>44</v>
      </c>
      <c r="C20" s="39">
        <v>1</v>
      </c>
    </row>
    <row r="21" spans="2:3" ht="27.95" customHeight="1">
      <c r="B21" s="41" t="s">
        <v>45</v>
      </c>
      <c r="C21" s="39">
        <v>1</v>
      </c>
    </row>
    <row r="22" spans="2:3" ht="27.95" customHeight="1">
      <c r="B22" s="41" t="s">
        <v>46</v>
      </c>
      <c r="C22" s="39">
        <v>0</v>
      </c>
    </row>
    <row r="23" spans="2:3" ht="27.95" customHeight="1">
      <c r="B23" s="41" t="s">
        <v>47</v>
      </c>
      <c r="C23" s="39">
        <v>0</v>
      </c>
    </row>
    <row r="24" spans="2:3" ht="27.95" customHeight="1">
      <c r="B24" s="41" t="s">
        <v>48</v>
      </c>
      <c r="C24" s="39">
        <v>0</v>
      </c>
    </row>
    <row r="25" spans="2:3" ht="27.95" customHeight="1">
      <c r="B25" s="41" t="s">
        <v>49</v>
      </c>
      <c r="C25" s="39">
        <v>0</v>
      </c>
    </row>
    <row r="26" spans="2:3" ht="27.95" customHeight="1">
      <c r="B26" s="41" t="s">
        <v>50</v>
      </c>
      <c r="C26" s="39">
        <v>0</v>
      </c>
    </row>
    <row r="27" spans="2:3" ht="27.95" customHeight="1">
      <c r="B27" s="41" t="s">
        <v>51</v>
      </c>
      <c r="C27" s="39">
        <v>0</v>
      </c>
    </row>
    <row r="28" spans="2:3" ht="27.95" customHeight="1">
      <c r="B28" s="41" t="s">
        <v>52</v>
      </c>
      <c r="C28" s="39">
        <v>0</v>
      </c>
    </row>
    <row r="29" spans="2:3" ht="27.95" customHeight="1">
      <c r="B29" s="41" t="s">
        <v>53</v>
      </c>
      <c r="C29" s="39">
        <v>0</v>
      </c>
    </row>
    <row r="30" spans="2:3" ht="27.95" customHeight="1">
      <c r="B30" s="41" t="s">
        <v>54</v>
      </c>
      <c r="C30" s="39">
        <v>1</v>
      </c>
    </row>
    <row r="31" spans="2:3" ht="27.95" customHeight="1">
      <c r="B31" s="41" t="s">
        <v>55</v>
      </c>
      <c r="C31" s="39">
        <v>0</v>
      </c>
    </row>
    <row r="32" spans="2:3" ht="27.95" customHeight="1">
      <c r="B32" s="41" t="s">
        <v>56</v>
      </c>
      <c r="C32" s="39">
        <v>3</v>
      </c>
    </row>
    <row r="33" spans="2:9" ht="27.95" customHeight="1">
      <c r="B33" s="41" t="s">
        <v>57</v>
      </c>
      <c r="C33" s="86">
        <v>1</v>
      </c>
    </row>
    <row r="34" spans="2:9" ht="27.95" customHeight="1">
      <c r="B34" s="41" t="s">
        <v>58</v>
      </c>
      <c r="C34" s="39">
        <v>3</v>
      </c>
    </row>
    <row r="35" spans="2:9" ht="27.95" customHeight="1">
      <c r="B35" s="42" t="s">
        <v>59</v>
      </c>
      <c r="C35" s="39">
        <v>4</v>
      </c>
    </row>
    <row r="36" spans="2:9" s="48" customFormat="1" ht="12.75" customHeight="1" thickBot="1">
      <c r="B36" s="199"/>
      <c r="C36" s="200"/>
    </row>
    <row r="37" spans="2:9" ht="27.95" customHeight="1" thickTop="1">
      <c r="B37" s="201" t="s">
        <v>5</v>
      </c>
      <c r="C37" s="223">
        <f>SUM(C12:C36)</f>
        <v>30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4.25" customHeight="1">
      <c r="B40" s="25"/>
      <c r="C40" s="25"/>
      <c r="D40" s="25"/>
      <c r="E40" s="26"/>
      <c r="F40" s="26"/>
      <c r="G40" s="28"/>
    </row>
    <row r="41" spans="2:9" ht="1.5" customHeight="1">
      <c r="B41" s="27"/>
      <c r="C41" s="28"/>
      <c r="D41" s="28"/>
      <c r="E41" s="28"/>
      <c r="F41" s="28"/>
      <c r="G41" s="28"/>
    </row>
    <row r="42" spans="2:9" ht="30.95" customHeight="1">
      <c r="B42" s="27"/>
      <c r="C42" s="28"/>
      <c r="D42" s="28"/>
      <c r="E42" s="28"/>
      <c r="F42" s="28"/>
      <c r="G42" s="28"/>
    </row>
    <row r="43" spans="2:9" ht="30.95" customHeight="1">
      <c r="B43" s="355" t="s">
        <v>174</v>
      </c>
      <c r="C43" s="355"/>
      <c r="D43" s="355"/>
      <c r="E43" s="355"/>
      <c r="F43" s="355"/>
      <c r="G43" s="355"/>
      <c r="H43" s="262"/>
      <c r="I43" s="262"/>
    </row>
    <row r="44" spans="2:9" ht="30.95" customHeight="1">
      <c r="B44" s="30"/>
      <c r="C44" s="30"/>
      <c r="D44" s="30"/>
      <c r="E44" s="30"/>
      <c r="F44" s="30"/>
      <c r="G44" s="28"/>
    </row>
    <row r="45" spans="2:9" ht="33" customHeight="1">
      <c r="B45" s="257" t="s">
        <v>61</v>
      </c>
      <c r="C45" s="258" t="s">
        <v>115</v>
      </c>
      <c r="D45" s="30"/>
      <c r="E45" s="30"/>
      <c r="F45" s="30"/>
      <c r="G45" s="28"/>
    </row>
    <row r="46" spans="2:9" ht="25.5" customHeight="1">
      <c r="B46" s="259" t="s">
        <v>118</v>
      </c>
      <c r="C46" s="260">
        <v>0</v>
      </c>
      <c r="D46" s="31"/>
      <c r="E46" s="31"/>
      <c r="F46" s="31"/>
      <c r="G46" s="28"/>
    </row>
    <row r="47" spans="2:9" ht="21.95" customHeight="1">
      <c r="B47" s="259" t="s">
        <v>62</v>
      </c>
      <c r="C47" s="202">
        <v>0</v>
      </c>
      <c r="D47" s="32"/>
      <c r="E47" s="32"/>
      <c r="F47" s="32"/>
      <c r="G47" s="28"/>
    </row>
    <row r="48" spans="2:9" ht="21.95" customHeight="1">
      <c r="B48" s="259" t="s">
        <v>63</v>
      </c>
      <c r="C48" s="203">
        <v>4</v>
      </c>
      <c r="D48" s="33"/>
      <c r="E48" s="33"/>
      <c r="F48" s="33"/>
      <c r="G48" s="28"/>
    </row>
    <row r="49" spans="2:7" ht="21.95" customHeight="1">
      <c r="B49" s="259" t="s">
        <v>64</v>
      </c>
      <c r="C49" s="203">
        <v>6</v>
      </c>
      <c r="D49" s="28"/>
      <c r="E49" s="28"/>
      <c r="F49" s="28"/>
      <c r="G49" s="28"/>
    </row>
    <row r="50" spans="2:7" ht="21.95" customHeight="1">
      <c r="B50" s="259" t="s">
        <v>65</v>
      </c>
      <c r="C50" s="203">
        <v>4</v>
      </c>
      <c r="D50" s="28"/>
      <c r="E50" s="28"/>
      <c r="F50" s="28"/>
      <c r="G50" s="28"/>
    </row>
    <row r="51" spans="2:7" ht="21.95" customHeight="1">
      <c r="B51" s="259" t="s">
        <v>66</v>
      </c>
      <c r="C51" s="204">
        <v>1</v>
      </c>
      <c r="D51" s="28"/>
      <c r="E51" s="28"/>
      <c r="F51" s="28"/>
      <c r="G51" s="28"/>
    </row>
    <row r="52" spans="2:7" ht="21.95" customHeight="1">
      <c r="B52" s="259" t="s">
        <v>67</v>
      </c>
      <c r="C52" s="202">
        <v>3</v>
      </c>
      <c r="D52" s="28"/>
      <c r="E52" s="28"/>
      <c r="F52" s="28"/>
      <c r="G52" s="28"/>
    </row>
    <row r="53" spans="2:7" ht="21.95" customHeight="1">
      <c r="B53" s="259" t="s">
        <v>68</v>
      </c>
      <c r="C53" s="202">
        <v>5</v>
      </c>
      <c r="D53" s="28"/>
      <c r="E53" s="28"/>
      <c r="F53" s="28"/>
      <c r="G53" s="28"/>
    </row>
    <row r="54" spans="2:7" ht="21.95" customHeight="1">
      <c r="B54" s="259" t="s">
        <v>69</v>
      </c>
      <c r="C54" s="202">
        <v>2</v>
      </c>
      <c r="D54" s="26"/>
      <c r="E54" s="26"/>
      <c r="F54" s="26"/>
      <c r="G54" s="28"/>
    </row>
    <row r="55" spans="2:7" ht="21.95" customHeight="1">
      <c r="B55" s="259" t="s">
        <v>70</v>
      </c>
      <c r="C55" s="202">
        <v>1</v>
      </c>
      <c r="D55" s="28"/>
      <c r="E55" s="28"/>
      <c r="F55" s="28"/>
      <c r="G55" s="28"/>
    </row>
    <row r="56" spans="2:7" ht="21.95" customHeight="1">
      <c r="B56" s="259" t="s">
        <v>71</v>
      </c>
      <c r="C56" s="202">
        <v>1</v>
      </c>
      <c r="D56" s="28"/>
      <c r="E56" s="28"/>
      <c r="F56" s="28"/>
      <c r="G56" s="28"/>
    </row>
    <row r="57" spans="2:7" ht="21.95" customHeight="1">
      <c r="B57" s="259" t="s">
        <v>72</v>
      </c>
      <c r="C57" s="202">
        <v>0</v>
      </c>
      <c r="D57" s="28"/>
      <c r="E57" s="28"/>
      <c r="F57" s="28"/>
      <c r="G57" s="28"/>
    </row>
    <row r="58" spans="2:7" ht="21.95" customHeight="1">
      <c r="B58" s="259" t="s">
        <v>73</v>
      </c>
      <c r="C58" s="202">
        <v>0</v>
      </c>
      <c r="D58" s="46"/>
      <c r="E58" s="46"/>
      <c r="F58" s="46"/>
      <c r="G58" s="28"/>
    </row>
    <row r="59" spans="2:7" ht="21.95" customHeight="1">
      <c r="B59" s="259" t="s">
        <v>74</v>
      </c>
      <c r="C59" s="202">
        <v>0</v>
      </c>
      <c r="D59" s="46"/>
      <c r="E59" s="46"/>
      <c r="F59" s="46"/>
      <c r="G59" s="28"/>
    </row>
    <row r="60" spans="2:7" ht="21.95" customHeight="1">
      <c r="B60" s="259" t="s">
        <v>75</v>
      </c>
      <c r="C60" s="202">
        <v>0</v>
      </c>
      <c r="D60" s="46"/>
      <c r="E60" s="46"/>
      <c r="F60" s="46"/>
      <c r="G60" s="28"/>
    </row>
    <row r="61" spans="2:7" ht="21.95" customHeight="1">
      <c r="B61" s="259" t="s">
        <v>76</v>
      </c>
      <c r="C61" s="202">
        <v>0</v>
      </c>
      <c r="D61" s="46"/>
      <c r="E61" s="46"/>
      <c r="F61" s="46"/>
      <c r="G61" s="28"/>
    </row>
    <row r="62" spans="2:7" ht="21.95" customHeight="1">
      <c r="B62" s="259" t="s">
        <v>111</v>
      </c>
      <c r="C62" s="202">
        <v>3</v>
      </c>
      <c r="D62" s="46"/>
      <c r="E62" s="46"/>
      <c r="F62" s="46"/>
      <c r="G62" s="28"/>
    </row>
    <row r="63" spans="2:7" ht="21.95" customHeight="1">
      <c r="B63" s="205" t="s">
        <v>5</v>
      </c>
      <c r="C63" s="206">
        <f>SUM(C46:C62)</f>
        <v>30</v>
      </c>
      <c r="D63" s="46"/>
      <c r="E63" s="46"/>
      <c r="F63" s="46"/>
      <c r="G63" s="28"/>
    </row>
    <row r="64" spans="2:7" ht="21.95" customHeight="1">
      <c r="B64" s="46"/>
      <c r="C64" s="46"/>
      <c r="D64" s="46"/>
      <c r="E64" s="46"/>
      <c r="F64" s="46"/>
      <c r="G64" s="28"/>
    </row>
    <row r="65" spans="2:7" ht="9.75" customHeight="1" thickBot="1">
      <c r="E65" s="46"/>
      <c r="F65" s="46"/>
      <c r="G65" s="28"/>
    </row>
    <row r="66" spans="2:7" ht="57" customHeight="1">
      <c r="B66" s="361" t="s">
        <v>122</v>
      </c>
      <c r="C66" s="362"/>
      <c r="D66" s="72"/>
      <c r="E66" s="46"/>
      <c r="F66" s="46"/>
      <c r="G66" s="28"/>
    </row>
    <row r="67" spans="2:7" ht="13.5" customHeight="1">
      <c r="B67" s="363" t="s">
        <v>163</v>
      </c>
      <c r="C67" s="363"/>
      <c r="D67" s="46"/>
      <c r="E67" s="46"/>
      <c r="F67" s="46"/>
      <c r="G67" s="28"/>
    </row>
    <row r="68" spans="2:7" ht="21.95" customHeight="1">
      <c r="B68" s="255" t="s">
        <v>123</v>
      </c>
      <c r="C68" s="256" t="s">
        <v>107</v>
      </c>
      <c r="D68" s="46"/>
      <c r="E68" s="46"/>
      <c r="F68" s="46"/>
      <c r="G68" s="28"/>
    </row>
    <row r="69" spans="2:7" ht="27" customHeight="1">
      <c r="B69" s="64" t="s">
        <v>105</v>
      </c>
      <c r="C69" s="65">
        <v>25</v>
      </c>
      <c r="D69" s="46"/>
      <c r="E69" s="46"/>
      <c r="F69" s="46"/>
      <c r="G69" s="28"/>
    </row>
    <row r="70" spans="2:7" ht="21.95" customHeight="1">
      <c r="B70" s="66" t="s">
        <v>106</v>
      </c>
      <c r="C70" s="67">
        <v>5</v>
      </c>
      <c r="D70" s="46"/>
      <c r="E70" s="46"/>
      <c r="F70" s="46"/>
      <c r="G70" s="28"/>
    </row>
    <row r="71" spans="2:7" ht="21.95" customHeight="1">
      <c r="E71" s="46"/>
      <c r="F71" s="46"/>
      <c r="G71" s="28"/>
    </row>
    <row r="72" spans="2:7" ht="15.75" thickBot="1">
      <c r="E72" s="46"/>
      <c r="F72" s="46"/>
      <c r="G72" s="28"/>
    </row>
    <row r="73" spans="2:7" ht="15.75" thickBot="1">
      <c r="B73" s="359" t="s">
        <v>110</v>
      </c>
      <c r="C73" s="360"/>
      <c r="E73" s="46"/>
      <c r="F73" s="46"/>
      <c r="G73" s="28"/>
    </row>
    <row r="74" spans="2:7" ht="15">
      <c r="B74" s="68" t="s">
        <v>14</v>
      </c>
      <c r="C74" s="69">
        <v>29</v>
      </c>
      <c r="D74" s="46"/>
      <c r="E74" s="46"/>
      <c r="F74" s="46"/>
      <c r="G74" s="28"/>
    </row>
    <row r="75" spans="2:7" ht="15.75" thickBot="1">
      <c r="B75" s="70" t="s">
        <v>15</v>
      </c>
      <c r="C75" s="71">
        <v>1</v>
      </c>
      <c r="D75" s="46"/>
      <c r="E75" s="46"/>
      <c r="F75" s="46"/>
      <c r="G75" s="28"/>
    </row>
    <row r="76" spans="2:7" ht="27.75" customHeight="1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.75">
      <c r="B81" s="46"/>
      <c r="C81" s="46"/>
      <c r="D81" s="46"/>
      <c r="E81" s="46"/>
      <c r="F81" s="46"/>
      <c r="G81" s="47"/>
    </row>
    <row r="82" spans="2:7" ht="15.75">
      <c r="B82" s="46"/>
      <c r="C82" s="46"/>
      <c r="D82" s="46"/>
      <c r="E82" s="46"/>
      <c r="F82" s="46"/>
      <c r="G82" s="26"/>
    </row>
    <row r="83" spans="2:7" ht="15">
      <c r="B83" s="46"/>
      <c r="C83" s="46"/>
      <c r="D83" s="46"/>
      <c r="E83" s="46"/>
      <c r="F83" s="46"/>
      <c r="G83" s="28"/>
    </row>
    <row r="84" spans="2:7" ht="15.75">
      <c r="B84" s="46"/>
      <c r="C84" s="46"/>
      <c r="D84" s="46"/>
      <c r="E84" s="46"/>
      <c r="F84" s="46"/>
      <c r="G84" s="26"/>
    </row>
    <row r="85" spans="2:7" ht="15">
      <c r="B85" s="46"/>
      <c r="C85" s="46"/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 ht="15">
      <c r="D87" s="46"/>
      <c r="E87" s="46"/>
      <c r="F87" s="46"/>
      <c r="G87" s="28"/>
    </row>
    <row r="88" spans="2:7">
      <c r="D88" s="46"/>
      <c r="E88" s="46"/>
      <c r="F88" s="46"/>
      <c r="G88" s="30"/>
    </row>
    <row r="89" spans="2:7">
      <c r="D89" s="46"/>
      <c r="E89" s="46"/>
      <c r="F89" s="46"/>
      <c r="G89" s="30"/>
    </row>
    <row r="90" spans="2:7" ht="15.75">
      <c r="D90" s="46"/>
      <c r="E90" s="46"/>
      <c r="F90" s="46"/>
      <c r="G90" s="31"/>
    </row>
    <row r="91" spans="2:7">
      <c r="D91" s="46"/>
      <c r="E91" s="46"/>
      <c r="F91" s="46"/>
      <c r="G91" s="32"/>
    </row>
    <row r="92" spans="2:7" ht="15">
      <c r="D92" s="46"/>
      <c r="E92" s="46"/>
      <c r="F92" s="46"/>
      <c r="G92" s="33"/>
    </row>
    <row r="93" spans="2:7" ht="15">
      <c r="D93" s="46"/>
      <c r="E93" s="46"/>
      <c r="F93" s="46"/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">
      <c r="G97" s="28"/>
    </row>
    <row r="98" spans="7:7" ht="15.75">
      <c r="G98" s="26"/>
    </row>
    <row r="99" spans="7:7" ht="15">
      <c r="G99" s="28"/>
    </row>
    <row r="100" spans="7:7" ht="15">
      <c r="G100" s="28"/>
    </row>
    <row r="101" spans="7:7" ht="15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24" zoomScaleNormal="100" workbookViewId="0">
      <selection activeCell="D17" sqref="D17"/>
    </sheetView>
  </sheetViews>
  <sheetFormatPr baseColWidth="10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61" t="s">
        <v>156</v>
      </c>
      <c r="C3" s="261"/>
    </row>
    <row r="4" spans="2:7" ht="26.25">
      <c r="B4" s="261"/>
      <c r="C4" s="261"/>
    </row>
    <row r="5" spans="2:7" ht="12.75" customHeight="1">
      <c r="B5" s="261"/>
      <c r="C5" s="261"/>
      <c r="D5" s="272"/>
      <c r="E5" s="272"/>
      <c r="F5" s="272"/>
      <c r="G5" s="272"/>
    </row>
    <row r="6" spans="2:7" ht="12.75" customHeight="1">
      <c r="D6" s="272"/>
      <c r="E6" s="272"/>
      <c r="F6" s="272"/>
      <c r="G6" s="272"/>
    </row>
    <row r="7" spans="2:7" ht="12.75" hidden="1" customHeight="1">
      <c r="D7" s="272"/>
      <c r="E7" s="272"/>
      <c r="F7" s="272"/>
      <c r="G7" s="272"/>
    </row>
    <row r="8" spans="2:7" ht="1.5" hidden="1" customHeight="1"/>
    <row r="9" spans="2:7" ht="14.25" customHeight="1"/>
    <row r="10" spans="2:7" ht="3" customHeight="1">
      <c r="B10" s="111"/>
      <c r="C10" s="112"/>
    </row>
    <row r="11" spans="2:7" ht="36" customHeight="1">
      <c r="B11" s="263" t="s">
        <v>84</v>
      </c>
      <c r="C11" s="264" t="s">
        <v>85</v>
      </c>
    </row>
    <row r="12" spans="2:7" ht="27.95" customHeight="1">
      <c r="B12" s="49" t="s">
        <v>86</v>
      </c>
      <c r="C12" s="50">
        <v>555</v>
      </c>
    </row>
    <row r="13" spans="2:7" ht="27.95" customHeight="1">
      <c r="B13" s="49" t="s">
        <v>87</v>
      </c>
      <c r="C13" s="50">
        <v>462</v>
      </c>
    </row>
    <row r="14" spans="2:7" ht="27.95" customHeight="1">
      <c r="B14" s="49" t="s">
        <v>88</v>
      </c>
      <c r="C14" s="50">
        <v>464</v>
      </c>
    </row>
    <row r="15" spans="2:7" ht="27.95" customHeight="1">
      <c r="B15" s="49" t="s">
        <v>89</v>
      </c>
      <c r="C15" s="50">
        <v>0</v>
      </c>
    </row>
    <row r="16" spans="2:7" ht="27.95" customHeight="1">
      <c r="B16" s="49" t="s">
        <v>90</v>
      </c>
      <c r="C16" s="50">
        <v>172</v>
      </c>
    </row>
    <row r="17" spans="2:3" ht="27.95" customHeight="1" thickBot="1">
      <c r="B17" s="51" t="s">
        <v>91</v>
      </c>
      <c r="C17" s="52">
        <v>35</v>
      </c>
    </row>
    <row r="18" spans="2:3" ht="4.5" customHeight="1" thickBot="1">
      <c r="B18" s="166"/>
      <c r="C18" s="167"/>
    </row>
    <row r="19" spans="2:3" ht="33.75" customHeight="1" thickBot="1">
      <c r="B19" s="267" t="s">
        <v>104</v>
      </c>
      <c r="C19" s="268" t="s">
        <v>176</v>
      </c>
    </row>
    <row r="20" spans="2:3" ht="3.75" customHeight="1" thickBot="1">
      <c r="B20" s="168"/>
      <c r="C20" s="169"/>
    </row>
    <row r="21" spans="2:3" ht="27.95" customHeight="1">
      <c r="B21" s="53" t="s">
        <v>92</v>
      </c>
      <c r="C21" s="54" t="s">
        <v>85</v>
      </c>
    </row>
    <row r="22" spans="2:3" ht="27.95" customHeight="1">
      <c r="B22" s="49" t="s">
        <v>93</v>
      </c>
      <c r="C22" s="55">
        <v>594</v>
      </c>
    </row>
    <row r="23" spans="2:3" ht="27.95" customHeight="1">
      <c r="B23" s="49" t="s">
        <v>94</v>
      </c>
      <c r="C23" s="55">
        <v>2</v>
      </c>
    </row>
    <row r="24" spans="2:3" ht="27.95" customHeight="1">
      <c r="B24" s="60" t="s">
        <v>95</v>
      </c>
      <c r="C24" s="62">
        <v>67</v>
      </c>
    </row>
    <row r="25" spans="2:3" ht="27.95" customHeight="1">
      <c r="B25" s="61" t="s">
        <v>96</v>
      </c>
      <c r="C25" s="63">
        <v>0</v>
      </c>
    </row>
    <row r="26" spans="2:3" ht="27.95" customHeight="1">
      <c r="B26" s="61" t="s">
        <v>97</v>
      </c>
      <c r="C26" s="63">
        <v>5</v>
      </c>
    </row>
    <row r="27" spans="2:3" ht="27.95" customHeight="1">
      <c r="B27" s="61" t="s">
        <v>98</v>
      </c>
      <c r="C27" s="63">
        <v>0</v>
      </c>
    </row>
    <row r="28" spans="2:3" ht="27.95" customHeight="1">
      <c r="B28" s="61" t="s">
        <v>129</v>
      </c>
      <c r="C28" s="63">
        <v>1</v>
      </c>
    </row>
    <row r="29" spans="2:3" ht="32.25" customHeight="1" thickBot="1">
      <c r="B29" s="265"/>
      <c r="C29" s="266"/>
    </row>
    <row r="30" spans="2:3" ht="10.5" customHeight="1" thickBot="1">
      <c r="B30" s="170"/>
      <c r="C30" s="171"/>
    </row>
    <row r="31" spans="2:3" ht="22.5" customHeight="1" thickBot="1">
      <c r="B31" s="56" t="s">
        <v>116</v>
      </c>
      <c r="C31" s="57">
        <f>C22+C24+C26+C27+C28+C23+C25</f>
        <v>669</v>
      </c>
    </row>
    <row r="32" spans="2:3" ht="17.25" customHeight="1" thickBot="1">
      <c r="B32" s="172"/>
      <c r="C32" s="173"/>
    </row>
    <row r="33" spans="2:3" ht="25.5" customHeight="1" thickBot="1">
      <c r="B33" s="267" t="s">
        <v>103</v>
      </c>
      <c r="C33" s="269" t="s">
        <v>175</v>
      </c>
    </row>
    <row r="34" spans="2:3" ht="15.75" customHeight="1" thickBot="1">
      <c r="B34" s="174"/>
      <c r="C34" s="169"/>
    </row>
    <row r="35" spans="2:3" ht="19.5" customHeight="1">
      <c r="B35" s="270" t="s">
        <v>99</v>
      </c>
      <c r="C35" s="271" t="s">
        <v>17</v>
      </c>
    </row>
    <row r="36" spans="2:3" ht="27.95" customHeight="1">
      <c r="B36" s="49" t="s">
        <v>100</v>
      </c>
      <c r="C36" s="50">
        <v>117</v>
      </c>
    </row>
    <row r="37" spans="2:3" ht="25.5" customHeight="1">
      <c r="B37" s="49" t="s">
        <v>101</v>
      </c>
      <c r="C37" s="50">
        <v>161</v>
      </c>
    </row>
    <row r="38" spans="2:3" ht="24.75" customHeight="1" thickBot="1">
      <c r="B38" s="51" t="s">
        <v>102</v>
      </c>
      <c r="C38" s="52">
        <v>68</v>
      </c>
    </row>
    <row r="39" spans="2:3" ht="12.75" customHeight="1" thickBot="1">
      <c r="B39" s="170"/>
      <c r="C39" s="171"/>
    </row>
    <row r="40" spans="2:3" ht="30" customHeight="1" thickBot="1">
      <c r="B40" s="56" t="s">
        <v>5</v>
      </c>
      <c r="C40" s="175">
        <f>SUM(C36:C39)</f>
        <v>346</v>
      </c>
    </row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5"/>
      <c r="C43" s="25"/>
    </row>
    <row r="44" spans="2:3" ht="27.95" customHeight="1">
      <c r="B44" s="27"/>
      <c r="C44" s="28"/>
    </row>
    <row r="45" spans="2:3" ht="30.95" customHeight="1">
      <c r="B45" s="27"/>
      <c r="C45" s="28"/>
    </row>
    <row r="46" spans="2:3" ht="30.95" customHeight="1">
      <c r="B46" s="224"/>
      <c r="C46" s="28"/>
    </row>
    <row r="47" spans="2:3" ht="30.95" customHeight="1">
      <c r="B47" s="364"/>
      <c r="C47" s="364"/>
    </row>
    <row r="48" spans="2:3" ht="30.95" customHeight="1">
      <c r="B48" s="30"/>
      <c r="C48" s="30"/>
    </row>
    <row r="49" spans="2:3" ht="30.95" customHeight="1">
      <c r="B49" s="31"/>
      <c r="C49" s="31"/>
    </row>
    <row r="50" spans="2:3" ht="30.95" customHeight="1">
      <c r="B50" s="32"/>
      <c r="C50" s="32"/>
    </row>
    <row r="51" spans="2:3" ht="30.95" customHeight="1">
      <c r="B51" s="33"/>
      <c r="C51" s="33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27"/>
      <c r="C56" s="28"/>
    </row>
    <row r="57" spans="2:3" ht="30.95" customHeight="1">
      <c r="B57" s="34"/>
      <c r="C57" s="26"/>
    </row>
    <row r="58" spans="2:3" ht="30.95" customHeight="1">
      <c r="B58" s="27"/>
      <c r="C58" s="28"/>
    </row>
    <row r="59" spans="2:3" ht="30.95" customHeight="1">
      <c r="B59" s="27"/>
      <c r="C59" s="28"/>
    </row>
    <row r="60" spans="2:3" ht="30.95" customHeight="1">
      <c r="B60" s="29"/>
      <c r="C60" s="28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6"/>
  <sheetViews>
    <sheetView showGridLines="0" view="pageLayout" topLeftCell="A46" zoomScale="75" zoomScaleNormal="50" zoomScaleSheetLayoutView="75" zoomScalePageLayoutView="75" workbookViewId="0">
      <selection activeCell="D17" sqref="D17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66" t="s">
        <v>157</v>
      </c>
      <c r="C4" s="366"/>
      <c r="D4" s="366"/>
      <c r="E4" s="366"/>
      <c r="F4" s="366"/>
      <c r="G4" s="366"/>
      <c r="H4" s="366"/>
      <c r="I4" s="366"/>
      <c r="J4" s="366"/>
      <c r="K4" s="366"/>
    </row>
    <row r="5" spans="2:16">
      <c r="B5" s="366"/>
      <c r="C5" s="366"/>
      <c r="D5" s="366"/>
      <c r="E5" s="366"/>
      <c r="F5" s="366"/>
      <c r="G5" s="366"/>
      <c r="H5" s="366"/>
      <c r="I5" s="366"/>
      <c r="J5" s="366"/>
      <c r="K5" s="366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3" t="s">
        <v>32</v>
      </c>
      <c r="E12" s="188">
        <v>100</v>
      </c>
    </row>
    <row r="13" spans="2:16" ht="36" customHeight="1">
      <c r="B13" s="176" t="s">
        <v>177</v>
      </c>
      <c r="C13" s="177">
        <v>447</v>
      </c>
    </row>
    <row r="14" spans="2:16" ht="30.95" customHeight="1">
      <c r="B14" s="178" t="s">
        <v>167</v>
      </c>
      <c r="C14" s="316">
        <v>419</v>
      </c>
    </row>
    <row r="15" spans="2:16" ht="12.75" customHeight="1" thickBot="1">
      <c r="B15" s="179"/>
      <c r="C15" s="177"/>
      <c r="D15" s="7"/>
    </row>
    <row r="16" spans="2:16" ht="60" customHeight="1" thickTop="1">
      <c r="B16" s="180" t="s">
        <v>23</v>
      </c>
      <c r="C16" s="181">
        <f>(C13*E12/C14)-100</f>
        <v>6.6825775656324566</v>
      </c>
    </row>
    <row r="21" spans="2:3" ht="15.75" thickBot="1"/>
    <row r="22" spans="2:3">
      <c r="B22" s="88" t="s">
        <v>119</v>
      </c>
      <c r="C22" s="92">
        <v>265</v>
      </c>
    </row>
    <row r="23" spans="2:3">
      <c r="B23" s="89" t="s">
        <v>130</v>
      </c>
      <c r="C23" s="93">
        <v>182</v>
      </c>
    </row>
    <row r="24" spans="2:3">
      <c r="B24" s="89" t="s">
        <v>120</v>
      </c>
      <c r="C24" s="93"/>
    </row>
    <row r="25" spans="2:3" ht="15.75" thickBot="1">
      <c r="B25" s="90" t="s">
        <v>128</v>
      </c>
      <c r="C25" s="94"/>
    </row>
    <row r="26" spans="2:3">
      <c r="C26" s="9">
        <f>SUM(C22:C25)</f>
        <v>447</v>
      </c>
    </row>
    <row r="38" spans="1:11" ht="33.75" customHeight="1"/>
    <row r="44" spans="1:11">
      <c r="A44" s="365" t="s">
        <v>142</v>
      </c>
      <c r="B44" s="365"/>
      <c r="C44" s="365"/>
      <c r="D44" s="365"/>
      <c r="E44" s="365"/>
      <c r="F44" s="365"/>
      <c r="G44" s="365"/>
      <c r="H44" s="365"/>
    </row>
    <row r="45" spans="1:11">
      <c r="A45" s="365"/>
      <c r="B45" s="365"/>
      <c r="C45" s="365"/>
      <c r="D45" s="365"/>
      <c r="E45" s="365"/>
      <c r="F45" s="365"/>
      <c r="G45" s="365"/>
      <c r="H45" s="365"/>
    </row>
    <row r="46" spans="1:11">
      <c r="A46" s="365"/>
      <c r="B46" s="365"/>
      <c r="C46" s="365"/>
      <c r="D46" s="365"/>
      <c r="E46" s="365"/>
      <c r="F46" s="365"/>
      <c r="G46" s="365"/>
      <c r="H46" s="365"/>
    </row>
    <row r="48" spans="1:11" ht="15" customHeight="1">
      <c r="C48" s="273"/>
      <c r="D48" s="273"/>
      <c r="E48" s="273"/>
      <c r="F48" s="273"/>
      <c r="G48" s="273"/>
      <c r="H48" s="273"/>
      <c r="I48" s="273"/>
      <c r="J48" s="273"/>
      <c r="K48" s="273"/>
    </row>
    <row r="50" spans="2:11" ht="18">
      <c r="C50" s="225" t="s">
        <v>164</v>
      </c>
    </row>
    <row r="51" spans="2:11" ht="15.75" thickBot="1"/>
    <row r="52" spans="2:11" ht="18">
      <c r="B52" s="227" t="s">
        <v>143</v>
      </c>
      <c r="C52" s="228">
        <v>363</v>
      </c>
    </row>
    <row r="53" spans="2:11" ht="18">
      <c r="B53" s="229"/>
      <c r="C53" s="230"/>
    </row>
    <row r="54" spans="2:11" ht="18">
      <c r="B54" s="229" t="s">
        <v>144</v>
      </c>
      <c r="C54" s="230">
        <v>286</v>
      </c>
    </row>
    <row r="55" spans="2:11" ht="18">
      <c r="B55" s="229"/>
      <c r="C55" s="230"/>
    </row>
    <row r="56" spans="2:11" ht="18.75" thickBot="1">
      <c r="B56" s="231" t="s">
        <v>145</v>
      </c>
      <c r="C56" s="232">
        <v>20</v>
      </c>
    </row>
    <row r="57" spans="2:11" ht="18">
      <c r="B57" s="225"/>
      <c r="C57" s="225"/>
    </row>
    <row r="58" spans="2:11">
      <c r="B58" s="366" t="s">
        <v>95</v>
      </c>
      <c r="C58" s="366"/>
      <c r="D58" s="366"/>
      <c r="E58" s="366"/>
      <c r="F58" s="366"/>
      <c r="G58" s="366"/>
      <c r="H58" s="366"/>
      <c r="I58" s="366"/>
    </row>
    <row r="59" spans="2:11" ht="15" customHeight="1">
      <c r="B59" s="366"/>
      <c r="C59" s="366"/>
      <c r="D59" s="366"/>
      <c r="E59" s="366"/>
      <c r="F59" s="366"/>
      <c r="G59" s="366"/>
      <c r="H59" s="366"/>
      <c r="I59" s="366"/>
      <c r="J59" s="273"/>
      <c r="K59" s="273"/>
    </row>
    <row r="60" spans="2:11" ht="15" customHeight="1">
      <c r="C60" s="273"/>
      <c r="D60" s="273"/>
      <c r="E60" s="273"/>
      <c r="F60" s="273"/>
      <c r="G60" s="273"/>
      <c r="H60" s="273"/>
      <c r="I60" s="273"/>
      <c r="J60" s="273"/>
      <c r="K60" s="273"/>
    </row>
    <row r="61" spans="2:11" ht="18">
      <c r="C61" s="234" t="s">
        <v>164</v>
      </c>
    </row>
    <row r="62" spans="2:11" ht="2.25" customHeight="1"/>
    <row r="63" spans="2:11" ht="18">
      <c r="B63" s="233" t="s">
        <v>95</v>
      </c>
      <c r="C63" s="226">
        <v>67</v>
      </c>
    </row>
    <row r="64" spans="2:11" ht="18">
      <c r="B64" s="233"/>
      <c r="C64" s="226"/>
    </row>
    <row r="65" spans="2:3" ht="18">
      <c r="B65" s="233" t="s">
        <v>146</v>
      </c>
      <c r="C65" s="226">
        <v>0</v>
      </c>
    </row>
    <row r="66" spans="2:3" ht="18">
      <c r="B66" s="233"/>
      <c r="C66" s="226"/>
    </row>
    <row r="67" spans="2:3" ht="18">
      <c r="B67" s="233" t="s">
        <v>147</v>
      </c>
      <c r="C67" s="226">
        <v>20</v>
      </c>
    </row>
    <row r="68" spans="2:3" ht="18">
      <c r="B68" s="233"/>
      <c r="C68" s="226"/>
    </row>
    <row r="69" spans="2:3" ht="18">
      <c r="B69" s="233" t="s">
        <v>148</v>
      </c>
      <c r="C69" s="226">
        <v>13</v>
      </c>
    </row>
    <row r="70" spans="2:3" ht="18">
      <c r="B70" s="233"/>
      <c r="C70" s="226"/>
    </row>
    <row r="71" spans="2:3" ht="18">
      <c r="B71" s="233" t="s">
        <v>143</v>
      </c>
      <c r="C71" s="226">
        <v>29</v>
      </c>
    </row>
    <row r="72" spans="2:3" ht="18">
      <c r="B72" s="233"/>
      <c r="C72" s="226"/>
    </row>
    <row r="73" spans="2:3" ht="18">
      <c r="B73" s="233" t="s">
        <v>144</v>
      </c>
      <c r="C73" s="226">
        <v>38</v>
      </c>
    </row>
    <row r="74" spans="2:3" ht="18">
      <c r="B74" s="233"/>
      <c r="C74" s="226"/>
    </row>
    <row r="75" spans="2:3" ht="18">
      <c r="B75" s="233" t="s">
        <v>145</v>
      </c>
      <c r="C75" s="226">
        <v>34</v>
      </c>
    </row>
    <row r="76" spans="2:3" ht="18">
      <c r="B76" s="233"/>
      <c r="C76" s="226"/>
    </row>
  </sheetData>
  <mergeCells count="3">
    <mergeCell ref="A44:H46"/>
    <mergeCell ref="B4:K5"/>
    <mergeCell ref="B58:I59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2024-04-10T03:14:43Z</cp:lastPrinted>
  <dcterms:created xsi:type="dcterms:W3CDTF">2014-01-30T18:25:03Z</dcterms:created>
  <dcterms:modified xsi:type="dcterms:W3CDTF">2024-04-13T00:59:09Z</dcterms:modified>
</cp:coreProperties>
</file>